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!!Fish_學雜費減免(靜宜)\6-學雜費減免專案定額補助機制(參考莫拉克風災-金融海嘯)-規劃中\109.05.26-特殊嚴重性肺炎-助學措施(會後)\"/>
    </mc:Choice>
  </mc:AlternateContent>
  <bookViews>
    <workbookView xWindow="0" yWindow="0" windowWidth="28800" windowHeight="12540" activeTab="3"/>
  </bookViews>
  <sheets>
    <sheet name="附件1 預撥一覽表" sheetId="6" r:id="rId1"/>
    <sheet name="附件2 核結一覽表" sheetId="2" r:id="rId2"/>
    <sheet name="附件3 經費請領清冊" sheetId="1" r:id="rId3"/>
    <sheet name="附件4 校外住宿租金補貼-經費請領清冊" sheetId="5" r:id="rId4"/>
  </sheets>
  <definedNames>
    <definedName name="_xlnm.Print_Area" localSheetId="2">'附件3 經費請領清冊'!$A$1:$K$21</definedName>
    <definedName name="_xlnm.Print_Area" localSheetId="3">'附件4 校外住宿租金補貼-經費請領清冊'!$A$1:$W$29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6" l="1"/>
  <c r="D8" i="6"/>
  <c r="E19" i="2"/>
  <c r="E18" i="2"/>
  <c r="E8" i="2"/>
  <c r="D8" i="2"/>
  <c r="H5" i="1" l="1"/>
  <c r="K5" i="1" s="1"/>
  <c r="K6" i="1"/>
  <c r="K7" i="1"/>
  <c r="D18" i="2"/>
  <c r="D17" i="2"/>
  <c r="E17" i="2"/>
  <c r="E9" i="6"/>
  <c r="E10" i="6" s="1"/>
  <c r="E11" i="6" s="1"/>
  <c r="E12" i="6" l="1"/>
  <c r="E21" i="2" s="1"/>
  <c r="J18" i="1"/>
  <c r="K8" i="1"/>
  <c r="K9" i="1"/>
  <c r="K10" i="1"/>
  <c r="K11" i="1"/>
  <c r="K12" i="1"/>
  <c r="K13" i="1"/>
  <c r="K14" i="1"/>
  <c r="K15" i="1"/>
  <c r="K16" i="1"/>
  <c r="K17" i="1"/>
  <c r="H18" i="1"/>
  <c r="K18" i="1" l="1"/>
  <c r="E20" i="2"/>
  <c r="E22" i="2" s="1"/>
  <c r="F18" i="1"/>
  <c r="O9" i="5" l="1"/>
</calcChain>
</file>

<file path=xl/comments1.xml><?xml version="1.0" encoding="utf-8"?>
<comments xmlns="http://schemas.openxmlformats.org/spreadsheetml/2006/main">
  <authors>
    <author>李冠吾</author>
  </authors>
  <commentList>
    <comment ref="G4" authorId="0" shapeId="0">
      <text>
        <r>
          <rPr>
            <sz val="9"/>
            <color indexed="81"/>
            <rFont val="細明體"/>
            <family val="3"/>
            <charset val="136"/>
          </rPr>
          <t>類</t>
        </r>
        <r>
          <rPr>
            <sz val="9"/>
            <color indexed="81"/>
            <rFont val="Microsoft JhengHei UI Light"/>
            <family val="2"/>
            <charset val="136"/>
          </rPr>
          <t>別1：9K元以下實報實銷。
類別2：9K-18K，核撥9K
類別3：18K以上，核撥18K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<sst xmlns="http://schemas.openxmlformats.org/spreadsheetml/2006/main" count="158" uniqueCount="139">
  <si>
    <t>編號</t>
    <phoneticPr fontId="1" type="noConversion"/>
  </si>
  <si>
    <t>姓名</t>
    <phoneticPr fontId="1" type="noConversion"/>
  </si>
  <si>
    <t>範例</t>
    <phoneticPr fontId="1" type="noConversion"/>
  </si>
  <si>
    <t>電機系</t>
    <phoneticPr fontId="1" type="noConversion"/>
  </si>
  <si>
    <t>A123456789</t>
    <phoneticPr fontId="1" type="noConversion"/>
  </si>
  <si>
    <t>小計</t>
    <phoneticPr fontId="1" type="noConversion"/>
  </si>
  <si>
    <t>學校名稱：</t>
    <phoneticPr fontId="1" type="noConversion"/>
  </si>
  <si>
    <t>補助項目</t>
    <phoneticPr fontId="1" type="noConversion"/>
  </si>
  <si>
    <t>臺北市</t>
  </si>
  <si>
    <t>新北市</t>
  </si>
  <si>
    <t>桃園市</t>
  </si>
  <si>
    <t>臺中市</t>
  </si>
  <si>
    <t>臺南市</t>
  </si>
  <si>
    <t>高雄市</t>
  </si>
  <si>
    <t>金門縣、連江縣</t>
  </si>
  <si>
    <t xml:space="preserve">承辦人核章         單位主管核章         主辦會計核章        機關首長核章                             </t>
    <phoneticPr fontId="1" type="noConversion"/>
  </si>
  <si>
    <t>合計</t>
    <phoneticPr fontId="1" type="noConversion"/>
  </si>
  <si>
    <t>R111222233</t>
    <phoneticPr fontId="1" type="noConversion"/>
  </si>
  <si>
    <t>製表日期：</t>
    <phoneticPr fontId="1" type="noConversion"/>
  </si>
  <si>
    <t>連絡電話：</t>
    <phoneticPr fontId="1" type="noConversion"/>
  </si>
  <si>
    <t>金額</t>
    <phoneticPr fontId="1" type="noConversion"/>
  </si>
  <si>
    <t>身分證字號</t>
    <phoneticPr fontId="1" type="noConversion"/>
  </si>
  <si>
    <t>承辦人：</t>
    <phoneticPr fontId="1" type="noConversion"/>
  </si>
  <si>
    <t>電話：</t>
    <phoneticPr fontId="1" type="noConversion"/>
  </si>
  <si>
    <t>學校名稱</t>
  </si>
  <si>
    <t>承辦單位</t>
  </si>
  <si>
    <t>職稱</t>
  </si>
  <si>
    <t>承辦人</t>
  </si>
  <si>
    <t>連絡電話</t>
  </si>
  <si>
    <t>E-Mail</t>
  </si>
  <si>
    <t>製表日期</t>
  </si>
  <si>
    <t>學校資訊</t>
  </si>
  <si>
    <t>學生資訊</t>
  </si>
  <si>
    <t>補貼資訊</t>
  </si>
  <si>
    <t>公益出租人資訊</t>
  </si>
  <si>
    <t>序號</t>
  </si>
  <si>
    <t xml:space="preserve">學校
代碼
(6碼)
</t>
  </si>
  <si>
    <r>
      <t xml:space="preserve">使用者
代碼
(7碼)
</t>
    </r>
    <r>
      <rPr>
        <sz val="11"/>
        <color rgb="FFFF0000"/>
        <rFont val="新細明體"/>
        <family val="1"/>
        <charset val="136"/>
      </rPr>
      <t>本次無須填寫</t>
    </r>
  </si>
  <si>
    <r>
      <rPr>
        <b/>
        <u/>
        <sz val="11"/>
        <color rgb="FF000000"/>
        <rFont val="新細明體"/>
        <family val="1"/>
        <charset val="136"/>
      </rPr>
      <t>學生</t>
    </r>
    <r>
      <rPr>
        <b/>
        <u/>
        <sz val="11"/>
        <color rgb="FF000000"/>
        <rFont val="新細明體"/>
        <family val="1"/>
        <charset val="136"/>
      </rPr>
      <t xml:space="preserve">
</t>
    </r>
    <r>
      <rPr>
        <sz val="11"/>
        <color rgb="FF000000"/>
        <rFont val="新細明體"/>
        <family val="1"/>
        <charset val="136"/>
      </rPr>
      <t>姓名</t>
    </r>
  </si>
  <si>
    <r>
      <rPr>
        <b/>
        <u/>
        <sz val="11"/>
        <color rgb="FF000000"/>
        <rFont val="新細明體"/>
        <family val="1"/>
        <charset val="136"/>
      </rPr>
      <t>學生</t>
    </r>
    <r>
      <rPr>
        <b/>
        <u/>
        <sz val="11"/>
        <color rgb="FF000000"/>
        <rFont val="新細明體"/>
        <family val="1"/>
        <charset val="136"/>
      </rPr>
      <t xml:space="preserve">
</t>
    </r>
    <r>
      <rPr>
        <sz val="11"/>
        <color rgb="FF000000"/>
        <rFont val="新細明體"/>
        <family val="1"/>
        <charset val="136"/>
      </rPr>
      <t>身分證字號</t>
    </r>
  </si>
  <si>
    <t>學號</t>
  </si>
  <si>
    <t>部別
(代碼)</t>
  </si>
  <si>
    <t>學制
(代碼)</t>
  </si>
  <si>
    <t>年級</t>
  </si>
  <si>
    <t>減免身分
(代碼)</t>
  </si>
  <si>
    <r>
      <rPr>
        <b/>
        <u/>
        <sz val="11"/>
        <color rgb="FF000000"/>
        <rFont val="新細明體"/>
        <family val="1"/>
        <charset val="136"/>
      </rPr>
      <t>租賃地</t>
    </r>
    <r>
      <rPr>
        <b/>
        <u/>
        <sz val="11"/>
        <color rgb="FF000000"/>
        <rFont val="新細明體"/>
        <family val="1"/>
        <charset val="136"/>
      </rPr>
      <t xml:space="preserve">
</t>
    </r>
    <r>
      <rPr>
        <sz val="11"/>
        <color rgb="FF000000"/>
        <rFont val="新細明體"/>
        <family val="1"/>
        <charset val="136"/>
      </rPr>
      <t>縣市</t>
    </r>
    <r>
      <rPr>
        <sz val="11"/>
        <color rgb="FF000000"/>
        <rFont val="新細明體"/>
        <family val="1"/>
        <charset val="136"/>
      </rPr>
      <t xml:space="preserve">
(代碼)</t>
    </r>
  </si>
  <si>
    <r>
      <rPr>
        <b/>
        <u/>
        <sz val="11"/>
        <color rgb="FF000000"/>
        <rFont val="新細明體"/>
        <family val="1"/>
        <charset val="136"/>
      </rPr>
      <t>學校</t>
    </r>
    <r>
      <rPr>
        <b/>
        <u/>
        <sz val="11"/>
        <color rgb="FF000000"/>
        <rFont val="新細明體"/>
        <family val="1"/>
        <charset val="136"/>
      </rPr>
      <t xml:space="preserve">
</t>
    </r>
    <r>
      <rPr>
        <sz val="11"/>
        <color rgb="FF000000"/>
        <rFont val="新細明體"/>
        <family val="1"/>
        <charset val="136"/>
      </rPr>
      <t>縣市</t>
    </r>
    <r>
      <rPr>
        <sz val="11"/>
        <color rgb="FF000000"/>
        <rFont val="新細明體"/>
        <family val="1"/>
        <charset val="136"/>
      </rPr>
      <t xml:space="preserve">
(代碼)</t>
    </r>
  </si>
  <si>
    <t>核定每月補助額度
(A)</t>
  </si>
  <si>
    <t>補助
總月份
(B)</t>
  </si>
  <si>
    <r>
      <t xml:space="preserve">學生申請補助金額
</t>
    </r>
    <r>
      <rPr>
        <sz val="10"/>
        <color rgb="FF000000"/>
        <rFont val="新細明體"/>
        <family val="1"/>
        <charset val="136"/>
      </rPr>
      <t>(A)*(B)</t>
    </r>
  </si>
  <si>
    <t>備註</t>
  </si>
  <si>
    <t>學生申請租金補貼日期(日期格式：1081030)</t>
  </si>
  <si>
    <r>
      <rPr>
        <b/>
        <u/>
        <sz val="12"/>
        <color rgb="FF000000"/>
        <rFont val="新細明體"/>
        <family val="1"/>
        <charset val="136"/>
      </rPr>
      <t>出租人</t>
    </r>
    <r>
      <rPr>
        <b/>
        <u/>
        <sz val="12"/>
        <color rgb="FF000000"/>
        <rFont val="新細明體"/>
        <family val="1"/>
        <charset val="136"/>
      </rPr>
      <t xml:space="preserve">
</t>
    </r>
    <r>
      <rPr>
        <sz val="12"/>
        <color theme="1"/>
        <rFont val="新細明體"/>
        <family val="2"/>
        <charset val="136"/>
        <scheme val="minor"/>
      </rPr>
      <t>姓名</t>
    </r>
    <r>
      <rPr>
        <sz val="12"/>
        <color theme="1"/>
        <rFont val="新細明體"/>
        <family val="2"/>
        <charset val="136"/>
        <scheme val="minor"/>
      </rPr>
      <t xml:space="preserve">
或名稱</t>
    </r>
  </si>
  <si>
    <r>
      <rPr>
        <b/>
        <u/>
        <sz val="12"/>
        <color rgb="FF000000"/>
        <rFont val="新細明體"/>
        <family val="1"/>
        <charset val="136"/>
      </rPr>
      <t>出租人</t>
    </r>
    <r>
      <rPr>
        <b/>
        <u/>
        <sz val="12"/>
        <color rgb="FF000000"/>
        <rFont val="新細明體"/>
        <family val="1"/>
        <charset val="136"/>
      </rPr>
      <t xml:space="preserve">
</t>
    </r>
    <r>
      <rPr>
        <sz val="12"/>
        <color theme="1"/>
        <rFont val="新細明體"/>
        <family val="2"/>
        <charset val="136"/>
        <scheme val="minor"/>
      </rPr>
      <t>身分證字號或統一編號</t>
    </r>
  </si>
  <si>
    <t>租賃住宅地址
(請填寫完整地址)</t>
  </si>
  <si>
    <t>租金金額(每月)</t>
  </si>
  <si>
    <t>租賃契約起迄日
(日期格式：1081030)</t>
  </si>
  <si>
    <t>起日</t>
  </si>
  <si>
    <t>迄日</t>
  </si>
  <si>
    <t>王大明</t>
  </si>
  <si>
    <t>S123456789</t>
  </si>
  <si>
    <t>OOOOO</t>
  </si>
  <si>
    <t>AD</t>
  </si>
  <si>
    <t>F</t>
  </si>
  <si>
    <t>A</t>
  </si>
  <si>
    <t>李小華</t>
  </si>
  <si>
    <t>H123456789</t>
  </si>
  <si>
    <t>臺北市中正區中山南路5號4樓</t>
  </si>
  <si>
    <t>注意事項：</t>
  </si>
  <si>
    <t xml:space="preserve">           </t>
  </si>
  <si>
    <t xml:space="preserve">              </t>
  </si>
  <si>
    <t>承辦單位主管</t>
  </si>
  <si>
    <t>主辦會計</t>
  </si>
  <si>
    <t>校長</t>
  </si>
  <si>
    <t>教育部協助大專校院學生因應嚴重特殊傳染性肺炎衝擊影響之
經費請領清冊</t>
    <phoneticPr fontId="1" type="noConversion"/>
  </si>
  <si>
    <t>補助類別</t>
    <phoneticPr fontId="1" type="noConversion"/>
  </si>
  <si>
    <t xml:space="preserve">承辦人核章        單位主管核章             主辦會計核章       機關首長核章                             </t>
    <phoneticPr fontId="1" type="noConversion"/>
  </si>
  <si>
    <t>非六都縣市</t>
    <phoneticPr fontId="1" type="noConversion"/>
  </si>
  <si>
    <t>教育部協助大專校院學生因應嚴重特殊傳染性肺炎
衝擊影響之經費預撥一覽表</t>
    <phoneticPr fontId="1" type="noConversion"/>
  </si>
  <si>
    <t>教育部協助大專校院學生因應嚴重特殊傳染性肺炎
衝擊影響之經費核結一覽表</t>
    <phoneticPr fontId="1" type="noConversion"/>
  </si>
  <si>
    <t>已補助
金額</t>
    <phoneticPr fontId="1" type="noConversion"/>
  </si>
  <si>
    <t>類別</t>
    <phoneticPr fontId="1" type="noConversion"/>
  </si>
  <si>
    <t>校外住宿租金補貼</t>
    <phoneticPr fontId="1" type="noConversion"/>
  </si>
  <si>
    <t>G111222233</t>
    <phoneticPr fontId="1" type="noConversion"/>
  </si>
  <si>
    <t>法律系</t>
    <phoneticPr fontId="1" type="noConversion"/>
  </si>
  <si>
    <t>經濟系</t>
    <phoneticPr fontId="1" type="noConversion"/>
  </si>
  <si>
    <t>張○○</t>
    <phoneticPr fontId="1" type="noConversion"/>
  </si>
  <si>
    <t>陳○○</t>
    <phoneticPr fontId="1" type="noConversion"/>
  </si>
  <si>
    <t>張○○</t>
    <phoneticPr fontId="1" type="noConversion"/>
  </si>
  <si>
    <t>桃園市</t>
    <phoneticPr fontId="1" type="noConversion"/>
  </si>
  <si>
    <t>非六都</t>
    <phoneticPr fontId="1" type="noConversion"/>
  </si>
  <si>
    <t>實報實銷</t>
    <phoneticPr fontId="1" type="noConversion"/>
  </si>
  <si>
    <t>第一類
9,000元以下</t>
    <phoneticPr fontId="1" type="noConversion"/>
  </si>
  <si>
    <t>第二類
9,000-18,000元</t>
    <phoneticPr fontId="1" type="noConversion"/>
  </si>
  <si>
    <t>第三類
18,000元以上</t>
    <phoneticPr fontId="1" type="noConversion"/>
  </si>
  <si>
    <t xml:space="preserve">校外住宿
租金補貼
</t>
    <phoneticPr fontId="1" type="noConversion"/>
  </si>
  <si>
    <t>補助額度
(元)</t>
    <phoneticPr fontId="1" type="noConversion"/>
  </si>
  <si>
    <r>
      <rPr>
        <sz val="12"/>
        <color theme="1"/>
        <rFont val="標楷體"/>
        <family val="4"/>
        <charset val="136"/>
      </rPr>
      <t>實報實銷</t>
    </r>
    <phoneticPr fontId="1" type="noConversion"/>
  </si>
  <si>
    <t xml:space="preserve">核撥
金額 </t>
    <phoneticPr fontId="1" type="noConversion"/>
  </si>
  <si>
    <t>學 校 名 稱 ：</t>
    <phoneticPr fontId="1" type="noConversion"/>
  </si>
  <si>
    <r>
      <t xml:space="preserve">承  辦  人  </t>
    </r>
    <r>
      <rPr>
        <b/>
        <sz val="12"/>
        <color theme="1"/>
        <rFont val="新細明體"/>
        <family val="1"/>
        <charset val="136"/>
      </rPr>
      <t>：</t>
    </r>
    <r>
      <rPr>
        <b/>
        <sz val="12"/>
        <color theme="1"/>
        <rFont val="標楷體"/>
        <family val="4"/>
        <charset val="136"/>
      </rPr>
      <t xml:space="preserve">             </t>
    </r>
    <phoneticPr fontId="1" type="noConversion"/>
  </si>
  <si>
    <t>補助人次</t>
    <phoneticPr fontId="1" type="noConversion"/>
  </si>
  <si>
    <r>
      <rPr>
        <b/>
        <sz val="12"/>
        <color theme="1"/>
        <rFont val="標楷體"/>
        <family val="4"/>
        <charset val="136"/>
      </rPr>
      <t>預撥金額 (Y=C+X)</t>
    </r>
    <r>
      <rPr>
        <sz val="12"/>
        <color theme="1"/>
        <rFont val="標楷體"/>
        <family val="4"/>
        <charset val="136"/>
      </rPr>
      <t xml:space="preserve">
</t>
    </r>
    <r>
      <rPr>
        <sz val="8"/>
        <color theme="1"/>
        <rFont val="標楷體"/>
        <family val="4"/>
        <charset val="136"/>
      </rPr>
      <t>（合計金額*2+業務費）</t>
    </r>
    <phoneticPr fontId="1" type="noConversion"/>
  </si>
  <si>
    <r>
      <rPr>
        <b/>
        <sz val="10"/>
        <color theme="1"/>
        <rFont val="標楷體"/>
        <family val="4"/>
        <charset val="136"/>
      </rPr>
      <t>注意事項：</t>
    </r>
    <r>
      <rPr>
        <sz val="10"/>
        <color theme="1"/>
        <rFont val="標楷體"/>
        <family val="4"/>
        <charset val="136"/>
      </rPr>
      <t xml:space="preserve">
1.經費請領一覽表請製作正本3份；</t>
    </r>
    <r>
      <rPr>
        <b/>
        <sz val="10"/>
        <color theme="1"/>
        <rFont val="標楷體"/>
        <family val="4"/>
        <charset val="136"/>
      </rPr>
      <t>1份學校留存</t>
    </r>
    <r>
      <rPr>
        <sz val="10"/>
        <color theme="1"/>
        <rFont val="標楷體"/>
        <family val="4"/>
        <charset val="136"/>
      </rPr>
      <t>，</t>
    </r>
    <r>
      <rPr>
        <sz val="10"/>
        <color rgb="FFFF0000"/>
        <rFont val="標楷體"/>
        <family val="4"/>
        <charset val="136"/>
      </rPr>
      <t>2份函報本部</t>
    </r>
    <r>
      <rPr>
        <sz val="10"/>
        <color theme="1"/>
        <rFont val="標楷體"/>
        <family val="4"/>
        <charset val="136"/>
      </rPr>
      <t>。
2.學生原始申請文件存校備查，免函報本部。
3.送件前請檢覈「獲補助總人次」、「獲補助總金額」與經費請領清冊之數據是否相符。</t>
    </r>
    <phoneticPr fontId="1" type="noConversion"/>
  </si>
  <si>
    <t>累計
補助人次</t>
    <phoneticPr fontId="1" type="noConversion"/>
  </si>
  <si>
    <t>累計
金額</t>
    <phoneticPr fontId="1" type="noConversion"/>
  </si>
  <si>
    <t xml:space="preserve">補助額度
(元) </t>
    <phoneticPr fontId="1" type="noConversion"/>
  </si>
  <si>
    <r>
      <rPr>
        <b/>
        <sz val="12"/>
        <color theme="1"/>
        <rFont val="標楷體"/>
        <family val="4"/>
        <charset val="136"/>
      </rPr>
      <t>小  計</t>
    </r>
    <r>
      <rPr>
        <sz val="12"/>
        <color theme="1"/>
        <rFont val="標楷體"/>
        <family val="4"/>
        <charset val="136"/>
      </rPr>
      <t xml:space="preserve"> (</t>
    </r>
    <r>
      <rPr>
        <b/>
        <sz val="12"/>
        <color theme="1"/>
        <rFont val="標楷體"/>
        <family val="4"/>
        <charset val="136"/>
      </rPr>
      <t>A</t>
    </r>
    <r>
      <rPr>
        <sz val="12"/>
        <color theme="1"/>
        <rFont val="標楷體"/>
        <family val="4"/>
        <charset val="136"/>
      </rPr>
      <t xml:space="preserve">)
</t>
    </r>
    <r>
      <rPr>
        <sz val="8"/>
        <color theme="1"/>
        <rFont val="標楷體"/>
        <family val="4"/>
        <charset val="136"/>
      </rPr>
      <t>(目前已核給學生之紓困金額)</t>
    </r>
    <phoneticPr fontId="1" type="noConversion"/>
  </si>
  <si>
    <r>
      <rPr>
        <b/>
        <sz val="12"/>
        <color theme="1"/>
        <rFont val="標楷體"/>
        <family val="4"/>
        <charset val="136"/>
      </rPr>
      <t>預備金</t>
    </r>
    <r>
      <rPr>
        <sz val="12"/>
        <color theme="1"/>
        <rFont val="標楷體"/>
        <family val="4"/>
        <charset val="136"/>
      </rPr>
      <t xml:space="preserve"> (</t>
    </r>
    <r>
      <rPr>
        <b/>
        <sz val="12"/>
        <color theme="1"/>
        <rFont val="標楷體"/>
        <family val="4"/>
        <charset val="136"/>
      </rPr>
      <t>B</t>
    </r>
    <r>
      <rPr>
        <sz val="12"/>
        <color theme="1"/>
        <rFont val="標楷體"/>
        <family val="4"/>
        <charset val="136"/>
      </rPr>
      <t xml:space="preserve">=A)
</t>
    </r>
    <r>
      <rPr>
        <sz val="8"/>
        <color theme="1"/>
        <rFont val="標楷體"/>
        <family val="4"/>
        <charset val="136"/>
      </rPr>
      <t>(依「目前已核給學生之紓困金額」估算)</t>
    </r>
    <phoneticPr fontId="1" type="noConversion"/>
  </si>
  <si>
    <r>
      <t xml:space="preserve">合  計 </t>
    </r>
    <r>
      <rPr>
        <sz val="12"/>
        <color theme="1"/>
        <rFont val="標楷體"/>
        <family val="4"/>
        <charset val="136"/>
      </rPr>
      <t>(</t>
    </r>
    <r>
      <rPr>
        <b/>
        <sz val="12"/>
        <color theme="1"/>
        <rFont val="標楷體"/>
        <family val="4"/>
        <charset val="136"/>
      </rPr>
      <t>C</t>
    </r>
    <r>
      <rPr>
        <sz val="12"/>
        <color theme="1"/>
        <rFont val="標楷體"/>
        <family val="4"/>
        <charset val="136"/>
      </rPr>
      <t>=A+B)</t>
    </r>
    <phoneticPr fontId="1" type="noConversion"/>
  </si>
  <si>
    <r>
      <rPr>
        <b/>
        <sz val="12"/>
        <color theme="1"/>
        <rFont val="標楷體"/>
        <family val="4"/>
        <charset val="136"/>
      </rPr>
      <t xml:space="preserve">業務費 </t>
    </r>
    <r>
      <rPr>
        <sz val="12"/>
        <color theme="1"/>
        <rFont val="標楷體"/>
        <family val="4"/>
        <charset val="136"/>
      </rPr>
      <t>(</t>
    </r>
    <r>
      <rPr>
        <b/>
        <sz val="12"/>
        <color theme="1"/>
        <rFont val="標楷體"/>
        <family val="4"/>
        <charset val="136"/>
      </rPr>
      <t>X</t>
    </r>
    <r>
      <rPr>
        <sz val="12"/>
        <color theme="1"/>
        <rFont val="標楷體"/>
        <family val="4"/>
        <charset val="136"/>
      </rPr>
      <t xml:space="preserve">=C*5%)
</t>
    </r>
    <r>
      <rPr>
        <sz val="8"/>
        <color theme="1"/>
        <rFont val="標楷體"/>
        <family val="4"/>
        <charset val="136"/>
      </rPr>
      <t>（以合計金額*5％，金額四捨五入）</t>
    </r>
    <phoneticPr fontId="1" type="noConversion"/>
  </si>
  <si>
    <r>
      <rPr>
        <b/>
        <sz val="12"/>
        <color theme="1"/>
        <rFont val="標楷體"/>
        <family val="4"/>
        <charset val="136"/>
      </rPr>
      <t>助學金 小計</t>
    </r>
    <r>
      <rPr>
        <sz val="12"/>
        <color theme="1"/>
        <rFont val="標楷體"/>
        <family val="4"/>
        <charset val="136"/>
      </rPr>
      <t xml:space="preserve"> (</t>
    </r>
    <r>
      <rPr>
        <b/>
        <sz val="12"/>
        <color theme="1"/>
        <rFont val="標楷體"/>
        <family val="4"/>
        <charset val="136"/>
      </rPr>
      <t>A</t>
    </r>
    <r>
      <rPr>
        <sz val="12"/>
        <color theme="1"/>
        <rFont val="標楷體"/>
        <family val="4"/>
        <charset val="136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</si>
  <si>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 xml:space="preserve">租金補貼 小計 </t>
    </r>
    <r>
      <rPr>
        <sz val="12"/>
        <color theme="1"/>
        <rFont val="標楷體"/>
        <family val="4"/>
        <charset val="136"/>
      </rPr>
      <t>(</t>
    </r>
    <r>
      <rPr>
        <b/>
        <sz val="12"/>
        <color theme="1"/>
        <rFont val="標楷體"/>
        <family val="4"/>
        <charset val="136"/>
      </rPr>
      <t>B</t>
    </r>
    <r>
      <rPr>
        <sz val="12"/>
        <color theme="1"/>
        <rFont val="標楷體"/>
        <family val="4"/>
        <charset val="136"/>
      </rPr>
      <t>)</t>
    </r>
    <phoneticPr fontId="1" type="noConversion"/>
  </si>
  <si>
    <r>
      <rPr>
        <b/>
        <sz val="12"/>
        <color theme="1"/>
        <rFont val="標楷體"/>
        <family val="4"/>
        <charset val="136"/>
      </rPr>
      <t>核結金額</t>
    </r>
    <r>
      <rPr>
        <sz val="12"/>
        <color theme="1"/>
        <rFont val="標楷體"/>
        <family val="4"/>
        <charset val="136"/>
      </rPr>
      <t xml:space="preserve"> (</t>
    </r>
    <r>
      <rPr>
        <b/>
        <sz val="12"/>
        <color theme="1"/>
        <rFont val="標楷體"/>
        <family val="4"/>
        <charset val="136"/>
      </rPr>
      <t>D</t>
    </r>
    <r>
      <rPr>
        <sz val="12"/>
        <color theme="1"/>
        <rFont val="標楷體"/>
        <family val="4"/>
        <charset val="136"/>
      </rPr>
      <t>=C+X)</t>
    </r>
    <phoneticPr fontId="1" type="noConversion"/>
  </si>
  <si>
    <r>
      <rPr>
        <b/>
        <sz val="12"/>
        <color theme="1"/>
        <rFont val="標楷體"/>
        <family val="4"/>
        <charset val="136"/>
      </rPr>
      <t xml:space="preserve">預撥金額 </t>
    </r>
    <r>
      <rPr>
        <sz val="12"/>
        <color theme="1"/>
        <rFont val="標楷體"/>
        <family val="4"/>
        <charset val="136"/>
      </rPr>
      <t>(</t>
    </r>
    <r>
      <rPr>
        <b/>
        <sz val="12"/>
        <color theme="1"/>
        <rFont val="標楷體"/>
        <family val="4"/>
        <charset val="136"/>
      </rPr>
      <t>Y</t>
    </r>
    <r>
      <rPr>
        <sz val="12"/>
        <color theme="1"/>
        <rFont val="標楷體"/>
        <family val="4"/>
        <charset val="136"/>
      </rPr>
      <t xml:space="preserve">)
</t>
    </r>
    <r>
      <rPr>
        <sz val="8"/>
        <color theme="1"/>
        <rFont val="標楷體"/>
        <family val="4"/>
        <charset val="136"/>
      </rPr>
      <t>(請依經費預撥一覽表填寫)</t>
    </r>
    <phoneticPr fontId="1" type="noConversion"/>
  </si>
  <si>
    <r>
      <rPr>
        <b/>
        <sz val="12"/>
        <color theme="1"/>
        <rFont val="標楷體"/>
        <family val="4"/>
        <charset val="136"/>
      </rPr>
      <t xml:space="preserve">合  計 </t>
    </r>
    <r>
      <rPr>
        <sz val="12"/>
        <color theme="1"/>
        <rFont val="標楷體"/>
        <family val="4"/>
        <charset val="136"/>
      </rPr>
      <t>(</t>
    </r>
    <r>
      <rPr>
        <b/>
        <sz val="12"/>
        <color theme="1"/>
        <rFont val="標楷體"/>
        <family val="4"/>
        <charset val="136"/>
      </rPr>
      <t>C</t>
    </r>
    <r>
      <rPr>
        <sz val="12"/>
        <color theme="1"/>
        <rFont val="標楷體"/>
        <family val="4"/>
        <charset val="136"/>
      </rPr>
      <t>=A+B)</t>
    </r>
    <phoneticPr fontId="1" type="noConversion"/>
  </si>
  <si>
    <r>
      <rPr>
        <b/>
        <sz val="12"/>
        <color theme="1"/>
        <rFont val="標楷體"/>
        <family val="4"/>
        <charset val="136"/>
      </rPr>
      <t xml:space="preserve">補撥金額 </t>
    </r>
    <r>
      <rPr>
        <sz val="12"/>
        <color theme="1"/>
        <rFont val="標楷體"/>
        <family val="4"/>
        <charset val="136"/>
      </rPr>
      <t>(</t>
    </r>
    <r>
      <rPr>
        <b/>
        <sz val="12"/>
        <color theme="1"/>
        <rFont val="標楷體"/>
        <family val="4"/>
        <charset val="136"/>
      </rPr>
      <t>Z</t>
    </r>
    <r>
      <rPr>
        <sz val="12"/>
        <color theme="1"/>
        <rFont val="標楷體"/>
        <family val="4"/>
        <charset val="136"/>
      </rPr>
      <t>=D-Y)</t>
    </r>
    <phoneticPr fontId="1" type="noConversion"/>
  </si>
  <si>
    <r>
      <rPr>
        <sz val="12"/>
        <color theme="1"/>
        <rFont val="標楷體"/>
        <family val="4"/>
        <charset val="136"/>
      </rPr>
      <t xml:space="preserve">第一類
</t>
    </r>
    <r>
      <rPr>
        <sz val="10"/>
        <color theme="1"/>
        <rFont val="Times New Roman"/>
        <family val="1"/>
      </rPr>
      <t>9,000</t>
    </r>
    <r>
      <rPr>
        <sz val="10"/>
        <color theme="1"/>
        <rFont val="標楷體"/>
        <family val="4"/>
        <charset val="136"/>
      </rPr>
      <t>元以下</t>
    </r>
    <phoneticPr fontId="1" type="noConversion"/>
  </si>
  <si>
    <r>
      <rPr>
        <sz val="12"/>
        <color theme="1"/>
        <rFont val="標楷體"/>
        <family val="4"/>
        <charset val="136"/>
      </rPr>
      <t xml:space="preserve">第二類
</t>
    </r>
    <r>
      <rPr>
        <sz val="10"/>
        <color theme="1"/>
        <rFont val="Times New Roman"/>
        <family val="1"/>
      </rPr>
      <t>9,000-18,000</t>
    </r>
    <r>
      <rPr>
        <sz val="10"/>
        <color theme="1"/>
        <rFont val="標楷體"/>
        <family val="4"/>
        <charset val="136"/>
      </rPr>
      <t>元</t>
    </r>
    <phoneticPr fontId="1" type="noConversion"/>
  </si>
  <si>
    <r>
      <rPr>
        <sz val="12"/>
        <color theme="1"/>
        <rFont val="標楷體"/>
        <family val="4"/>
        <charset val="136"/>
      </rPr>
      <t xml:space="preserve">第三類
</t>
    </r>
    <r>
      <rPr>
        <sz val="10"/>
        <color theme="1"/>
        <rFont val="Times New Roman"/>
        <family val="1"/>
      </rPr>
      <t>18,000</t>
    </r>
    <r>
      <rPr>
        <sz val="10"/>
        <color theme="1"/>
        <rFont val="標楷體"/>
        <family val="4"/>
        <charset val="136"/>
      </rPr>
      <t>元以上</t>
    </r>
    <phoneticPr fontId="1" type="noConversion"/>
  </si>
  <si>
    <r>
      <rPr>
        <b/>
        <sz val="10"/>
        <color theme="1"/>
        <rFont val="標楷體"/>
        <family val="4"/>
        <charset val="136"/>
      </rPr>
      <t>注意事項：</t>
    </r>
    <r>
      <rPr>
        <sz val="10"/>
        <color theme="1"/>
        <rFont val="標楷體"/>
        <family val="4"/>
        <charset val="136"/>
      </rPr>
      <t xml:space="preserve">
1.經費請領一覽表請製作正本3份；</t>
    </r>
    <r>
      <rPr>
        <b/>
        <sz val="10"/>
        <color theme="1"/>
        <rFont val="標楷體"/>
        <family val="4"/>
        <charset val="136"/>
      </rPr>
      <t>1份學校留存</t>
    </r>
    <r>
      <rPr>
        <sz val="10"/>
        <color theme="1"/>
        <rFont val="標楷體"/>
        <family val="4"/>
        <charset val="136"/>
      </rPr>
      <t>，2份函報本部。
2.學生原始申請文件存校備查，免函報本部。
3.送件前請務必檢覈「補助人次」、「補助金額」與經費請領清冊之數據是否相符。
4.辦理核結請併附「經費預撥一覽表影本」。
5.須補撥經費者，請開立請款領據；須繳回經費者，請檢付退款支票。</t>
    </r>
    <phoneticPr fontId="1" type="noConversion"/>
  </si>
  <si>
    <t>就讀學系
全稱</t>
    <phoneticPr fontId="1" type="noConversion"/>
  </si>
  <si>
    <t>租賃地
縣市</t>
    <phoneticPr fontId="1" type="noConversion"/>
  </si>
  <si>
    <r>
      <t>教育部協助大專校院學生因應嚴重特殊傳染性肺炎衝擊影響之</t>
    </r>
    <r>
      <rPr>
        <sz val="14"/>
        <color rgb="FF000000"/>
        <rFont val="新細明體"/>
        <family val="1"/>
        <charset val="136"/>
      </rPr>
      <t xml:space="preserve">
學生校外住宿租金補貼</t>
    </r>
    <r>
      <rPr>
        <b/>
        <sz val="14"/>
        <color rgb="FF000000"/>
        <rFont val="新細明體"/>
        <family val="1"/>
        <charset val="136"/>
      </rPr>
      <t>經費請領清冊</t>
    </r>
    <phoneticPr fontId="1" type="noConversion"/>
  </si>
  <si>
    <t>-</t>
    <phoneticPr fontId="1" type="noConversion"/>
  </si>
  <si>
    <t>3.填報方式詳見公文附件「經費請領清冊填表說明」</t>
    <phoneticPr fontId="1" type="noConversion"/>
  </si>
  <si>
    <t>6.溢領繳還作業時，請寄上開信箱，並於主旨敘明「○○學校名稱-學生校外住宿租金補貼清冊(退款修正後)」。</t>
    <phoneticPr fontId="1" type="noConversion"/>
  </si>
  <si>
    <t>4.如學生在本學期曾經更換住處(例如：搬到同一地點的不同房間、搬到不同地點等)，因為租金不同、換地點住或換房東，造成租賃契約不只一份，請依租賃地點分別填寫資料(例如：Ａ生從甲地搬至乙地，則A生須填寫兩筆資料)</t>
    <phoneticPr fontId="1" type="noConversion"/>
  </si>
  <si>
    <t>2.108-2已申請「大專校院弱勢學生助學計畫-學生校外住宿租金補貼」者，不得重複申請。其餘注意事項，請詳見「大專校院弱勢學生助學計畫-學生校外住宿租金補貼」申請書及Q&amp;A。</t>
    <phoneticPr fontId="1" type="noConversion"/>
  </si>
  <si>
    <t>1.經學校認定受疫情影響，且108學年度第2學期具有校外租賃住宅事實之學生，應於109年7月31日前向學校提出租金補貼申請，惟其申請所需文件及審核方式，仍比照原有「大專校院弱勢學生助學計畫-學生校外住宿租金補貼」辦理。</t>
    <phoneticPr fontId="1" type="noConversion"/>
  </si>
  <si>
    <t>紓困措施
補助經費</t>
    <phoneticPr fontId="1" type="noConversion"/>
  </si>
  <si>
    <t>-</t>
    <phoneticPr fontId="1" type="noConversion"/>
  </si>
  <si>
    <t>紓困措施補助經費</t>
    <phoneticPr fontId="1" type="noConversion"/>
  </si>
  <si>
    <t>本人或家長受疫情影響情形</t>
    <phoneticPr fontId="1" type="noConversion"/>
  </si>
  <si>
    <t>□減班休息
■非自願性失業
□其他</t>
    <phoneticPr fontId="1" type="noConversion"/>
  </si>
  <si>
    <t>■減班休息
□非自願性失業
□其他</t>
    <phoneticPr fontId="1" type="noConversion"/>
  </si>
  <si>
    <t>□減班休息
□非自願性失業
■其他</t>
    <phoneticPr fontId="1" type="noConversion"/>
  </si>
  <si>
    <t xml:space="preserve">備註：
1.類別代碼：學校依校內機制及個案情節輕重給予各該學生紓困協助，其金額未達9000元者，覈實撥補各校，類別請填「1」；紓困金額介於9,000元而未達18,000元者，酌予補助9,000元，類別請填「2」；紓困金額逾18,000元者，酌予補助18,000元，類別請填「3」。
2.經費請領清冊之人數及金額應與預撥/核結一覽表一致。
3.請學校用印後留存紙本(免報部)，並將Excel電子檔回傳，信件主旨需敘明「學校全稱-紓困經費請領清冊」。
  一般大學(含宗教研修學院)：請寄至emtropy@mail.moe.gov.tw(李先生)；技專校院：請寄至emily2013@mail.moe.gov.tw(陳小姐)
</t>
    <phoneticPr fontId="1" type="noConversion"/>
  </si>
  <si>
    <t>5.請款時，紙本清冊及學生申請文件請妥善保管留存，免報部。 本表需另以Excel電子檔回傳，並於主旨敘明「○○學校名稱-學生校外住宿租金補貼清冊。
    一般大學(含宗教研修學院)：請寄至fish403@mail.moe.gov.tw (何小姐)
    技專校院：請寄至emily2013@mail.moe.gov.tw (陳小姐)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</si>
</sst>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#,##0.00&quot; &quot;;#,##0.00&quot; &quot;;&quot;-&quot;#&quot; &quot;;&quot; &quot;@&quot; &quot;"/>
    <numFmt numFmtId="179" formatCode="#,##0&quot; &quot;;#,##0&quot; &quot;;&quot;-&quot;#&quot; &quot;;&quot; &quot;@&quot; &quot;"/>
    <numFmt numFmtId="180" formatCode="0_);[Red]\(0\)"/>
  </numFmts>
  <fonts count="4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新細明體1"/>
      <charset val="136"/>
    </font>
    <font>
      <b/>
      <sz val="16"/>
      <color rgb="FF000000"/>
      <name val="新細明體1"/>
      <charset val="136"/>
    </font>
    <font>
      <b/>
      <sz val="12"/>
      <color rgb="FF000000"/>
      <name val="新細明體1"/>
      <charset val="136"/>
    </font>
    <font>
      <sz val="11"/>
      <color rgb="FF000000"/>
      <name val="新細明體1"/>
      <charset val="136"/>
    </font>
    <font>
      <sz val="11"/>
      <color rgb="FFFF0000"/>
      <name val="新細明體"/>
      <family val="1"/>
      <charset val="136"/>
    </font>
    <font>
      <b/>
      <u/>
      <sz val="11"/>
      <color rgb="FF000000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u/>
      <sz val="12"/>
      <color rgb="FF000000"/>
      <name val="新細明體"/>
      <family val="1"/>
      <charset val="136"/>
    </font>
    <font>
      <sz val="12"/>
      <color rgb="FFFF0000"/>
      <name val="新細明體1"/>
      <charset val="136"/>
    </font>
    <font>
      <b/>
      <sz val="12"/>
      <color rgb="FFFF0000"/>
      <name val="新細明體1"/>
      <charset val="136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9"/>
      <color indexed="81"/>
      <name val="Microsoft JhengHei UI Light"/>
      <family val="2"/>
      <charset val="136"/>
    </font>
    <font>
      <b/>
      <sz val="10"/>
      <color theme="1"/>
      <name val="新細明體"/>
      <family val="2"/>
      <charset val="136"/>
      <scheme val="minor"/>
    </font>
    <font>
      <sz val="8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rgb="FF000000"/>
      <name val="新細明體1"/>
      <charset val="136"/>
    </font>
    <font>
      <sz val="14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12"/>
      <name val="新細明體1"/>
      <charset val="136"/>
    </font>
    <font>
      <sz val="12"/>
      <name val="新細明體1"/>
      <family val="1"/>
      <charset val="136"/>
    </font>
    <font>
      <b/>
      <sz val="11"/>
      <color rgb="FF000000"/>
      <name val="新細明體1"/>
      <family val="1"/>
      <charset val="136"/>
    </font>
    <font>
      <b/>
      <sz val="12"/>
      <color rgb="FF000000"/>
      <name val="新細明體1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>
      <alignment vertical="center"/>
    </xf>
    <xf numFmtId="0" fontId="8" fillId="0" borderId="0"/>
    <xf numFmtId="43" fontId="1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178" fontId="15" fillId="0" borderId="0" applyFont="0" applyBorder="0" applyProtection="0">
      <alignment vertical="center"/>
    </xf>
    <xf numFmtId="0" fontId="16" fillId="0" borderId="0" applyNumberFormat="0" applyBorder="0" applyProtection="0"/>
  </cellStyleXfs>
  <cellXfs count="15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1" fillId="0" borderId="1" xfId="0" applyFont="1" applyBorder="1" applyAlignment="1">
      <alignment horizontal="center" vertical="center" wrapText="1"/>
    </xf>
    <xf numFmtId="177" fontId="0" fillId="0" borderId="0" xfId="2" applyNumberFormat="1" applyFont="1">
      <alignment vertical="center"/>
    </xf>
    <xf numFmtId="176" fontId="1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6" fillId="0" borderId="0" xfId="3" applyFont="1">
      <alignment vertical="center"/>
    </xf>
    <xf numFmtId="0" fontId="17" fillId="0" borderId="0" xfId="3" applyFont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16" fillId="0" borderId="8" xfId="3" applyFont="1" applyBorder="1" applyAlignment="1">
      <alignment horizontal="center" vertical="center" wrapText="1"/>
    </xf>
    <xf numFmtId="0" fontId="16" fillId="0" borderId="0" xfId="3" applyFont="1" applyAlignment="1">
      <alignment vertical="center" wrapText="1"/>
    </xf>
    <xf numFmtId="0" fontId="19" fillId="0" borderId="10" xfId="3" applyFont="1" applyBorder="1" applyAlignment="1">
      <alignment horizontal="center" vertical="center"/>
    </xf>
    <xf numFmtId="0" fontId="19" fillId="0" borderId="10" xfId="3" applyFont="1" applyBorder="1" applyAlignment="1">
      <alignment horizontal="center" vertical="center" wrapText="1"/>
    </xf>
    <xf numFmtId="179" fontId="19" fillId="0" borderId="10" xfId="4" applyNumberFormat="1" applyFont="1" applyFill="1" applyBorder="1" applyAlignment="1" applyProtection="1">
      <alignment horizontal="center" vertical="center"/>
    </xf>
    <xf numFmtId="179" fontId="19" fillId="0" borderId="11" xfId="4" applyNumberFormat="1" applyFont="1" applyFill="1" applyBorder="1" applyAlignment="1" applyProtection="1">
      <alignment horizontal="center" vertical="center"/>
    </xf>
    <xf numFmtId="0" fontId="16" fillId="0" borderId="10" xfId="3" applyFont="1" applyBorder="1" applyAlignment="1">
      <alignment horizontal="center" vertical="center"/>
    </xf>
    <xf numFmtId="0" fontId="16" fillId="0" borderId="10" xfId="3" applyFont="1" applyBorder="1" applyAlignment="1">
      <alignment horizontal="left" vertical="center"/>
    </xf>
    <xf numFmtId="0" fontId="16" fillId="0" borderId="0" xfId="3" applyFont="1" applyAlignment="1">
      <alignment horizontal="center" vertical="center"/>
    </xf>
    <xf numFmtId="0" fontId="19" fillId="0" borderId="8" xfId="3" applyFont="1" applyBorder="1">
      <alignment vertical="center"/>
    </xf>
    <xf numFmtId="179" fontId="19" fillId="0" borderId="8" xfId="4" applyNumberFormat="1" applyFont="1" applyFill="1" applyBorder="1" applyAlignment="1" applyProtection="1">
      <alignment vertical="center"/>
    </xf>
    <xf numFmtId="179" fontId="19" fillId="0" borderId="9" xfId="4" applyNumberFormat="1" applyFont="1" applyFill="1" applyBorder="1" applyAlignment="1" applyProtection="1">
      <alignment vertical="center"/>
    </xf>
    <xf numFmtId="0" fontId="16" fillId="0" borderId="8" xfId="3" applyFont="1" applyBorder="1">
      <alignment vertical="center"/>
    </xf>
    <xf numFmtId="0" fontId="16" fillId="0" borderId="8" xfId="3" applyFont="1" applyBorder="1" applyAlignment="1">
      <alignment horizontal="left" vertical="center"/>
    </xf>
    <xf numFmtId="0" fontId="26" fillId="0" borderId="0" xfId="5" applyFont="1" applyFill="1" applyAlignment="1" applyProtection="1">
      <alignment horizontal="left" vertical="top"/>
      <protection locked="0"/>
    </xf>
    <xf numFmtId="0" fontId="26" fillId="0" borderId="0" xfId="5" applyFont="1" applyFill="1" applyAlignment="1" applyProtection="1">
      <alignment horizontal="left" vertical="center"/>
      <protection locked="0"/>
    </xf>
    <xf numFmtId="0" fontId="26" fillId="0" borderId="0" xfId="3" applyFont="1" applyAlignment="1" applyProtection="1">
      <alignment horizontal="right" vertical="center"/>
      <protection locked="0"/>
    </xf>
    <xf numFmtId="0" fontId="26" fillId="0" borderId="0" xfId="3" applyFont="1" applyAlignment="1" applyProtection="1">
      <alignment vertical="center"/>
      <protection locked="0"/>
    </xf>
    <xf numFmtId="0" fontId="26" fillId="0" borderId="0" xfId="3" applyFont="1">
      <alignment vertical="center"/>
    </xf>
    <xf numFmtId="0" fontId="25" fillId="0" borderId="0" xfId="3" applyFont="1">
      <alignment vertical="center"/>
    </xf>
    <xf numFmtId="0" fontId="18" fillId="0" borderId="0" xfId="5" applyFont="1" applyFill="1" applyAlignment="1" applyProtection="1">
      <alignment horizontal="left" vertical="center"/>
      <protection locked="0"/>
    </xf>
    <xf numFmtId="0" fontId="15" fillId="0" borderId="0" xfId="3">
      <alignment vertical="center"/>
    </xf>
    <xf numFmtId="49" fontId="28" fillId="0" borderId="1" xfId="0" applyNumberFormat="1" applyFont="1" applyBorder="1" applyAlignment="1">
      <alignment horizontal="center" vertical="center" wrapText="1"/>
    </xf>
    <xf numFmtId="176" fontId="13" fillId="0" borderId="7" xfId="0" applyNumberFormat="1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 wrapText="1"/>
    </xf>
    <xf numFmtId="176" fontId="28" fillId="0" borderId="1" xfId="0" applyNumberFormat="1" applyFont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49" fontId="29" fillId="5" borderId="1" xfId="0" applyNumberFormat="1" applyFont="1" applyFill="1" applyBorder="1" applyAlignment="1">
      <alignment horizontal="center" vertical="center" wrapText="1"/>
    </xf>
    <xf numFmtId="177" fontId="29" fillId="5" borderId="2" xfId="2" applyNumberFormat="1" applyFont="1" applyFill="1" applyBorder="1" applyAlignment="1">
      <alignment horizontal="center" vertical="center" wrapText="1"/>
    </xf>
    <xf numFmtId="177" fontId="27" fillId="0" borderId="1" xfId="2" applyNumberFormat="1" applyFont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0" fillId="0" borderId="1" xfId="0" applyFont="1" applyBorder="1">
      <alignment vertical="center"/>
    </xf>
    <xf numFmtId="0" fontId="30" fillId="0" borderId="0" xfId="0" applyFont="1">
      <alignment vertical="center"/>
    </xf>
    <xf numFmtId="177" fontId="28" fillId="5" borderId="1" xfId="2" applyNumberFormat="1" applyFont="1" applyFill="1" applyBorder="1" applyAlignment="1">
      <alignment horizontal="center" vertical="center" wrapText="1"/>
    </xf>
    <xf numFmtId="176" fontId="28" fillId="5" borderId="1" xfId="0" applyNumberFormat="1" applyFont="1" applyFill="1" applyBorder="1" applyAlignment="1">
      <alignment horizontal="center" vertical="center" wrapText="1"/>
    </xf>
    <xf numFmtId="176" fontId="3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49" fontId="0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2" xfId="0" applyFont="1" applyBorder="1" applyAlignment="1">
      <alignment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177" fontId="0" fillId="0" borderId="0" xfId="2" applyNumberFormat="1" applyFont="1" applyBorder="1">
      <alignment vertical="center"/>
    </xf>
    <xf numFmtId="176" fontId="13" fillId="5" borderId="1" xfId="0" applyNumberFormat="1" applyFont="1" applyFill="1" applyBorder="1" applyAlignment="1">
      <alignment horizontal="center" vertical="center" wrapText="1"/>
    </xf>
    <xf numFmtId="176" fontId="13" fillId="0" borderId="24" xfId="0" applyNumberFormat="1" applyFont="1" applyBorder="1" applyAlignment="1">
      <alignment horizontal="center" vertical="center" wrapText="1"/>
    </xf>
    <xf numFmtId="176" fontId="13" fillId="5" borderId="2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0" fillId="0" borderId="0" xfId="0" applyNumberFormat="1" applyBorder="1">
      <alignment vertical="center"/>
    </xf>
    <xf numFmtId="0" fontId="2" fillId="0" borderId="21" xfId="0" applyFont="1" applyBorder="1" applyAlignment="1">
      <alignment horizontal="center" vertical="center" wrapText="1"/>
    </xf>
    <xf numFmtId="176" fontId="13" fillId="0" borderId="2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6" fontId="13" fillId="0" borderId="32" xfId="0" applyNumberFormat="1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177" fontId="4" fillId="6" borderId="17" xfId="2" applyNumberFormat="1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176" fontId="13" fillId="0" borderId="13" xfId="0" applyNumberFormat="1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horizontal="center" vertical="center" wrapText="1"/>
    </xf>
    <xf numFmtId="176" fontId="13" fillId="5" borderId="19" xfId="0" applyNumberFormat="1" applyFont="1" applyFill="1" applyBorder="1" applyAlignment="1">
      <alignment horizontal="center" vertical="center" wrapText="1"/>
    </xf>
    <xf numFmtId="176" fontId="13" fillId="0" borderId="30" xfId="0" applyNumberFormat="1" applyFont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0" fillId="0" borderId="0" xfId="0" applyBorder="1" applyAlignment="1"/>
    <xf numFmtId="176" fontId="2" fillId="0" borderId="24" xfId="0" applyNumberFormat="1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176" fontId="36" fillId="5" borderId="14" xfId="0" applyNumberFormat="1" applyFont="1" applyFill="1" applyBorder="1" applyAlignment="1">
      <alignment horizontal="center" vertical="center" wrapText="1"/>
    </xf>
    <xf numFmtId="176" fontId="37" fillId="5" borderId="1" xfId="0" applyNumberFormat="1" applyFont="1" applyFill="1" applyBorder="1" applyAlignment="1">
      <alignment horizontal="center" vertical="center" wrapText="1"/>
    </xf>
    <xf numFmtId="176" fontId="37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1" fillId="0" borderId="0" xfId="5" applyFont="1" applyFill="1" applyAlignment="1" applyProtection="1">
      <alignment horizontal="left" vertical="top"/>
      <protection locked="0"/>
    </xf>
    <xf numFmtId="179" fontId="43" fillId="0" borderId="10" xfId="4" applyNumberFormat="1" applyFont="1" applyFill="1" applyBorder="1" applyAlignment="1" applyProtection="1">
      <alignment horizontal="center" vertical="center"/>
    </xf>
    <xf numFmtId="0" fontId="44" fillId="0" borderId="0" xfId="3" applyFont="1">
      <alignment vertical="center"/>
    </xf>
    <xf numFmtId="0" fontId="18" fillId="0" borderId="0" xfId="3" applyFont="1" applyAlignment="1">
      <alignment vertical="center"/>
    </xf>
    <xf numFmtId="0" fontId="15" fillId="0" borderId="0" xfId="3" applyAlignment="1">
      <alignment vertical="center"/>
    </xf>
    <xf numFmtId="180" fontId="28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Border="1">
      <alignment vertical="center"/>
    </xf>
    <xf numFmtId="180" fontId="0" fillId="0" borderId="5" xfId="0" applyNumberFormat="1" applyBorder="1">
      <alignment vertical="center"/>
    </xf>
    <xf numFmtId="0" fontId="4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31" fillId="0" borderId="6" xfId="0" applyFont="1" applyBorder="1" applyAlignment="1">
      <alignment horizontal="left" vertical="top" wrapText="1"/>
    </xf>
    <xf numFmtId="0" fontId="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33" fillId="5" borderId="4" xfId="0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4" fillId="0" borderId="37" xfId="3" applyFont="1" applyBorder="1" applyAlignment="1">
      <alignment horizontal="center" vertical="center"/>
    </xf>
    <xf numFmtId="0" fontId="44" fillId="0" borderId="0" xfId="3" applyFont="1" applyAlignment="1">
      <alignment horizontal="left" vertical="center" wrapText="1"/>
    </xf>
    <xf numFmtId="0" fontId="44" fillId="0" borderId="0" xfId="3" applyFont="1" applyAlignment="1">
      <alignment horizontal="left" vertical="center"/>
    </xf>
    <xf numFmtId="0" fontId="42" fillId="0" borderId="0" xfId="3" applyFont="1" applyAlignment="1">
      <alignment horizontal="left" vertical="center" wrapText="1"/>
    </xf>
    <xf numFmtId="0" fontId="42" fillId="0" borderId="0" xfId="3" applyFont="1" applyAlignment="1">
      <alignment horizontal="left" vertical="center"/>
    </xf>
    <xf numFmtId="0" fontId="41" fillId="0" borderId="0" xfId="3" applyFont="1" applyFill="1" applyAlignment="1">
      <alignment horizontal="left" vertical="center"/>
    </xf>
    <xf numFmtId="0" fontId="16" fillId="0" borderId="0" xfId="3" applyFont="1" applyFill="1" applyAlignment="1">
      <alignment horizontal="left" vertical="center"/>
    </xf>
    <xf numFmtId="0" fontId="16" fillId="0" borderId="8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4" borderId="8" xfId="3" applyFont="1" applyFill="1" applyBorder="1" applyAlignment="1">
      <alignment horizontal="center" vertical="center" wrapText="1"/>
    </xf>
    <xf numFmtId="0" fontId="15" fillId="0" borderId="8" xfId="3" applyFill="1" applyBorder="1">
      <alignment vertical="center"/>
    </xf>
    <xf numFmtId="0" fontId="18" fillId="3" borderId="8" xfId="3" applyFont="1" applyFill="1" applyBorder="1" applyAlignment="1">
      <alignment horizontal="center" vertical="center"/>
    </xf>
    <xf numFmtId="0" fontId="18" fillId="2" borderId="9" xfId="3" applyFont="1" applyFill="1" applyBorder="1" applyAlignment="1">
      <alignment horizontal="center" vertical="center"/>
    </xf>
    <xf numFmtId="0" fontId="38" fillId="0" borderId="0" xfId="3" applyFont="1" applyFill="1" applyAlignment="1">
      <alignment horizontal="center" vertical="center" wrapText="1"/>
    </xf>
    <xf numFmtId="0" fontId="18" fillId="2" borderId="8" xfId="3" applyFont="1" applyFill="1" applyBorder="1" applyAlignment="1">
      <alignment horizontal="center" vertical="center"/>
    </xf>
  </cellXfs>
  <cellStyles count="6">
    <cellStyle name="??&amp;O?&amp;H??]" xfId="5"/>
    <cellStyle name="??&amp;O?&amp;H?_x0008_?]_x0006__x0007__x0001__x0001_" xfId="1"/>
    <cellStyle name="Excel Built-in Comma" xfId="4"/>
    <cellStyle name="一般" xfId="0" builtinId="0"/>
    <cellStyle name="一般 2" xfId="3"/>
    <cellStyle name="千分位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topLeftCell="A4" zoomScale="124" zoomScaleNormal="100" zoomScaleSheetLayoutView="124" workbookViewId="0">
      <selection activeCell="A14" sqref="A14:E15"/>
    </sheetView>
  </sheetViews>
  <sheetFormatPr defaultRowHeight="16.5"/>
  <cols>
    <col min="1" max="1" width="17.25" style="55" customWidth="1"/>
    <col min="2" max="2" width="24.375" style="55" customWidth="1"/>
    <col min="3" max="4" width="14.875" style="55" customWidth="1"/>
    <col min="5" max="5" width="14.875" style="56" customWidth="1"/>
    <col min="6" max="16384" width="9" style="55"/>
  </cols>
  <sheetData>
    <row r="1" spans="1:5" s="81" customFormat="1" ht="68.25" customHeight="1">
      <c r="A1" s="109" t="s">
        <v>78</v>
      </c>
      <c r="B1" s="109"/>
      <c r="C1" s="109"/>
      <c r="D1" s="109"/>
      <c r="E1" s="110"/>
    </row>
    <row r="2" spans="1:5" ht="22.5" customHeight="1">
      <c r="A2" s="50" t="s">
        <v>99</v>
      </c>
      <c r="B2" s="50"/>
      <c r="C2" s="50" t="s">
        <v>18</v>
      </c>
      <c r="D2" s="102"/>
      <c r="E2" s="102"/>
    </row>
    <row r="3" spans="1:5" ht="22.5" customHeight="1" thickBot="1">
      <c r="A3" s="50" t="s">
        <v>100</v>
      </c>
      <c r="B3" s="5"/>
      <c r="C3" s="5" t="s">
        <v>19</v>
      </c>
      <c r="D3" s="102"/>
      <c r="E3" s="102"/>
    </row>
    <row r="4" spans="1:5" ht="42" customHeight="1" thickBot="1">
      <c r="A4" s="66" t="s">
        <v>7</v>
      </c>
      <c r="B4" s="67" t="s">
        <v>75</v>
      </c>
      <c r="C4" s="74" t="s">
        <v>106</v>
      </c>
      <c r="D4" s="69" t="s">
        <v>101</v>
      </c>
      <c r="E4" s="68" t="s">
        <v>20</v>
      </c>
    </row>
    <row r="5" spans="1:5" ht="42" customHeight="1">
      <c r="A5" s="95" t="s">
        <v>130</v>
      </c>
      <c r="B5" s="54" t="s">
        <v>92</v>
      </c>
      <c r="C5" s="77" t="s">
        <v>91</v>
      </c>
      <c r="D5" s="70">
        <v>30</v>
      </c>
      <c r="E5" s="65">
        <v>157820</v>
      </c>
    </row>
    <row r="6" spans="1:5" ht="42" customHeight="1">
      <c r="A6" s="96"/>
      <c r="B6" s="60" t="s">
        <v>93</v>
      </c>
      <c r="C6" s="76">
        <v>9000</v>
      </c>
      <c r="D6" s="71" t="s">
        <v>124</v>
      </c>
      <c r="E6" s="58" t="s">
        <v>124</v>
      </c>
    </row>
    <row r="7" spans="1:5" ht="42" customHeight="1">
      <c r="A7" s="96"/>
      <c r="B7" s="60" t="s">
        <v>94</v>
      </c>
      <c r="C7" s="76">
        <v>18000</v>
      </c>
      <c r="D7" s="71" t="s">
        <v>124</v>
      </c>
      <c r="E7" s="58" t="s">
        <v>124</v>
      </c>
    </row>
    <row r="8" spans="1:5" ht="42" customHeight="1" thickBot="1">
      <c r="A8" s="97"/>
      <c r="B8" s="98" t="s">
        <v>107</v>
      </c>
      <c r="C8" s="99"/>
      <c r="D8" s="72">
        <f>SUM(D5:D7)</f>
        <v>30</v>
      </c>
      <c r="E8" s="59">
        <f>SUM(E5:E7)</f>
        <v>157820</v>
      </c>
    </row>
    <row r="9" spans="1:5" ht="42" customHeight="1">
      <c r="A9" s="103" t="s">
        <v>108</v>
      </c>
      <c r="B9" s="104"/>
      <c r="C9" s="104"/>
      <c r="D9" s="105"/>
      <c r="E9" s="33">
        <f>E8</f>
        <v>157820</v>
      </c>
    </row>
    <row r="10" spans="1:5" ht="42" customHeight="1">
      <c r="A10" s="106" t="s">
        <v>109</v>
      </c>
      <c r="B10" s="107"/>
      <c r="C10" s="107"/>
      <c r="D10" s="108"/>
      <c r="E10" s="57">
        <f>SUM(E8:E9)</f>
        <v>315640</v>
      </c>
    </row>
    <row r="11" spans="1:5" ht="42" customHeight="1" thickBot="1">
      <c r="A11" s="92" t="s">
        <v>110</v>
      </c>
      <c r="B11" s="93"/>
      <c r="C11" s="93"/>
      <c r="D11" s="94"/>
      <c r="E11" s="32">
        <f>ROUND(E10*5%,0)</f>
        <v>15782</v>
      </c>
    </row>
    <row r="12" spans="1:5" ht="42" customHeight="1" thickBot="1">
      <c r="A12" s="100" t="s">
        <v>102</v>
      </c>
      <c r="B12" s="101"/>
      <c r="C12" s="101"/>
      <c r="D12" s="101"/>
      <c r="E12" s="78">
        <f>E10+E11</f>
        <v>331422</v>
      </c>
    </row>
    <row r="13" spans="1:5" ht="82.5" customHeight="1">
      <c r="A13" s="91" t="s">
        <v>103</v>
      </c>
      <c r="B13" s="91"/>
      <c r="C13" s="91"/>
      <c r="D13" s="91"/>
      <c r="E13" s="91"/>
    </row>
    <row r="14" spans="1:5" s="75" customFormat="1" ht="30" customHeight="1">
      <c r="A14" s="90" t="s">
        <v>15</v>
      </c>
      <c r="B14" s="90"/>
      <c r="C14" s="90"/>
      <c r="D14" s="90"/>
      <c r="E14" s="90"/>
    </row>
    <row r="15" spans="1:5" ht="30" customHeight="1">
      <c r="A15" s="90"/>
      <c r="B15" s="90"/>
      <c r="C15" s="90"/>
      <c r="D15" s="90"/>
      <c r="E15" s="90"/>
    </row>
    <row r="16" spans="1:5" ht="30" customHeight="1"/>
    <row r="17" ht="30" customHeight="1"/>
    <row r="18" ht="30" customHeight="1"/>
    <row r="19" ht="30" customHeight="1"/>
    <row r="20" ht="30" customHeight="1"/>
    <row r="21" ht="30" customHeight="1"/>
    <row r="22" ht="76.5" customHeight="1"/>
    <row r="23" ht="16.149999999999999" customHeight="1"/>
  </sheetData>
  <mergeCells count="11">
    <mergeCell ref="D3:E3"/>
    <mergeCell ref="D2:E2"/>
    <mergeCell ref="A9:D9"/>
    <mergeCell ref="A10:D10"/>
    <mergeCell ref="A1:E1"/>
    <mergeCell ref="A14:E15"/>
    <mergeCell ref="A13:E13"/>
    <mergeCell ref="A11:D11"/>
    <mergeCell ref="A5:A8"/>
    <mergeCell ref="B8:C8"/>
    <mergeCell ref="A12:D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BreakPreview" zoomScaleNormal="100" zoomScaleSheetLayoutView="100" workbookViewId="0">
      <selection activeCell="D10" sqref="D10"/>
    </sheetView>
  </sheetViews>
  <sheetFormatPr defaultRowHeight="16.5"/>
  <cols>
    <col min="1" max="1" width="17.25" style="55" customWidth="1"/>
    <col min="2" max="2" width="23.75" style="55" customWidth="1"/>
    <col min="3" max="4" width="14.5" style="55" customWidth="1"/>
    <col min="5" max="5" width="14.5" style="56" customWidth="1"/>
    <col min="6" max="8" width="9" style="55"/>
    <col min="9" max="9" width="9.75" style="55" bestFit="1" customWidth="1"/>
    <col min="10" max="16384" width="9" style="55"/>
  </cols>
  <sheetData>
    <row r="1" spans="1:5" ht="57" customHeight="1">
      <c r="A1" s="120" t="s">
        <v>79</v>
      </c>
      <c r="B1" s="120"/>
      <c r="C1" s="120"/>
      <c r="D1" s="120"/>
      <c r="E1" s="121"/>
    </row>
    <row r="2" spans="1:5" ht="25.35" customHeight="1">
      <c r="A2" s="50" t="s">
        <v>99</v>
      </c>
      <c r="B2" s="50"/>
      <c r="C2" s="50" t="s">
        <v>18</v>
      </c>
      <c r="D2" s="102"/>
      <c r="E2" s="102"/>
    </row>
    <row r="3" spans="1:5" ht="25.9" customHeight="1" thickBot="1">
      <c r="A3" s="50" t="s">
        <v>100</v>
      </c>
      <c r="B3" s="5"/>
      <c r="C3" s="5" t="s">
        <v>19</v>
      </c>
      <c r="D3" s="102"/>
      <c r="E3" s="102"/>
    </row>
    <row r="4" spans="1:5" ht="35.25" customHeight="1" thickBot="1">
      <c r="A4" s="66" t="s">
        <v>7</v>
      </c>
      <c r="B4" s="67" t="s">
        <v>75</v>
      </c>
      <c r="C4" s="74" t="s">
        <v>96</v>
      </c>
      <c r="D4" s="69" t="s">
        <v>104</v>
      </c>
      <c r="E4" s="68" t="s">
        <v>105</v>
      </c>
    </row>
    <row r="5" spans="1:5" ht="31.5" customHeight="1">
      <c r="A5" s="95" t="s">
        <v>130</v>
      </c>
      <c r="B5" s="64" t="s">
        <v>117</v>
      </c>
      <c r="C5" s="65" t="s">
        <v>97</v>
      </c>
      <c r="D5" s="70">
        <v>35</v>
      </c>
      <c r="E5" s="65">
        <v>35000</v>
      </c>
    </row>
    <row r="6" spans="1:5" ht="31.5" customHeight="1">
      <c r="A6" s="96"/>
      <c r="B6" s="46" t="s">
        <v>118</v>
      </c>
      <c r="C6" s="58">
        <v>9000</v>
      </c>
      <c r="D6" s="71">
        <v>15</v>
      </c>
      <c r="E6" s="58">
        <v>135000</v>
      </c>
    </row>
    <row r="7" spans="1:5" ht="31.5" customHeight="1">
      <c r="A7" s="123"/>
      <c r="B7" s="46" t="s">
        <v>119</v>
      </c>
      <c r="C7" s="58">
        <v>18000</v>
      </c>
      <c r="D7" s="71" t="s">
        <v>124</v>
      </c>
      <c r="E7" s="58" t="s">
        <v>124</v>
      </c>
    </row>
    <row r="8" spans="1:5" ht="24" customHeight="1" thickBot="1">
      <c r="A8" s="113" t="s">
        <v>111</v>
      </c>
      <c r="B8" s="114"/>
      <c r="C8" s="115"/>
      <c r="D8" s="72">
        <f>SUM(D5:D7)</f>
        <v>50</v>
      </c>
      <c r="E8" s="59">
        <f>SUM(E5:E7)</f>
        <v>170000</v>
      </c>
    </row>
    <row r="9" spans="1:5" ht="24" customHeight="1">
      <c r="A9" s="122" t="s">
        <v>95</v>
      </c>
      <c r="B9" s="62" t="s">
        <v>8</v>
      </c>
      <c r="C9" s="63">
        <v>1800</v>
      </c>
      <c r="D9" s="73">
        <v>10</v>
      </c>
      <c r="E9" s="63">
        <v>54000</v>
      </c>
    </row>
    <row r="10" spans="1:5" ht="24" customHeight="1">
      <c r="A10" s="96"/>
      <c r="B10" s="49" t="s">
        <v>9</v>
      </c>
      <c r="C10" s="58">
        <v>1600</v>
      </c>
      <c r="D10" s="71">
        <v>3</v>
      </c>
      <c r="E10" s="58">
        <v>14400</v>
      </c>
    </row>
    <row r="11" spans="1:5" ht="24" customHeight="1">
      <c r="A11" s="96"/>
      <c r="B11" s="49" t="s">
        <v>10</v>
      </c>
      <c r="C11" s="58">
        <v>1600</v>
      </c>
      <c r="D11" s="71">
        <v>1</v>
      </c>
      <c r="E11" s="58">
        <v>4800</v>
      </c>
    </row>
    <row r="12" spans="1:5" ht="24" customHeight="1">
      <c r="A12" s="96"/>
      <c r="B12" s="49" t="s">
        <v>11</v>
      </c>
      <c r="C12" s="58">
        <v>1500</v>
      </c>
      <c r="D12" s="71">
        <v>1</v>
      </c>
      <c r="E12" s="58">
        <v>4500</v>
      </c>
    </row>
    <row r="13" spans="1:5" ht="24" customHeight="1">
      <c r="A13" s="96"/>
      <c r="B13" s="49" t="s">
        <v>12</v>
      </c>
      <c r="C13" s="58">
        <v>1350</v>
      </c>
      <c r="D13" s="71">
        <v>2</v>
      </c>
      <c r="E13" s="58">
        <v>8100</v>
      </c>
    </row>
    <row r="14" spans="1:5" ht="24" customHeight="1">
      <c r="A14" s="96"/>
      <c r="B14" s="49" t="s">
        <v>13</v>
      </c>
      <c r="C14" s="58">
        <v>1450</v>
      </c>
      <c r="D14" s="71">
        <v>1</v>
      </c>
      <c r="E14" s="58">
        <v>4350</v>
      </c>
    </row>
    <row r="15" spans="1:5" ht="24" customHeight="1">
      <c r="A15" s="96"/>
      <c r="B15" s="49" t="s">
        <v>77</v>
      </c>
      <c r="C15" s="58">
        <v>1350</v>
      </c>
      <c r="D15" s="71">
        <v>1</v>
      </c>
      <c r="E15" s="58">
        <v>4050</v>
      </c>
    </row>
    <row r="16" spans="1:5" ht="24" customHeight="1">
      <c r="A16" s="96"/>
      <c r="B16" s="49" t="s">
        <v>14</v>
      </c>
      <c r="C16" s="58">
        <v>1200</v>
      </c>
      <c r="D16" s="71">
        <v>1</v>
      </c>
      <c r="E16" s="58">
        <v>3600</v>
      </c>
    </row>
    <row r="17" spans="1:10" ht="24" customHeight="1" thickBot="1">
      <c r="A17" s="113" t="s">
        <v>112</v>
      </c>
      <c r="B17" s="114"/>
      <c r="C17" s="115"/>
      <c r="D17" s="72">
        <f>SUM(D9:D16)</f>
        <v>20</v>
      </c>
      <c r="E17" s="59">
        <f>SUM(E9:E16)</f>
        <v>97800</v>
      </c>
    </row>
    <row r="18" spans="1:10" ht="30" customHeight="1">
      <c r="A18" s="112" t="s">
        <v>115</v>
      </c>
      <c r="B18" s="112"/>
      <c r="C18" s="112"/>
      <c r="D18" s="33">
        <f>D8+D17</f>
        <v>70</v>
      </c>
      <c r="E18" s="33">
        <f>E8+E17</f>
        <v>267800</v>
      </c>
      <c r="H18" s="61"/>
      <c r="J18" s="61"/>
    </row>
    <row r="19" spans="1:10" ht="30" customHeight="1">
      <c r="A19" s="118" t="s">
        <v>110</v>
      </c>
      <c r="B19" s="118"/>
      <c r="C19" s="118"/>
      <c r="D19" s="118"/>
      <c r="E19" s="4">
        <f>ROUND(E18*5%,0)</f>
        <v>13390</v>
      </c>
      <c r="H19" s="61"/>
      <c r="J19" s="61"/>
    </row>
    <row r="20" spans="1:10" ht="30" customHeight="1">
      <c r="A20" s="117" t="s">
        <v>113</v>
      </c>
      <c r="B20" s="117"/>
      <c r="C20" s="117"/>
      <c r="D20" s="117"/>
      <c r="E20" s="57">
        <f>E18+E19</f>
        <v>281190</v>
      </c>
      <c r="H20" s="61"/>
      <c r="J20" s="61"/>
    </row>
    <row r="21" spans="1:10" ht="30" customHeight="1" thickBot="1">
      <c r="A21" s="119" t="s">
        <v>114</v>
      </c>
      <c r="B21" s="119"/>
      <c r="C21" s="119"/>
      <c r="D21" s="119"/>
      <c r="E21" s="32">
        <f>'附件1 預撥一覽表'!E12</f>
        <v>331422</v>
      </c>
      <c r="H21" s="61"/>
      <c r="I21" s="61"/>
      <c r="J21" s="61"/>
    </row>
    <row r="22" spans="1:10" ht="30" customHeight="1" thickBot="1">
      <c r="A22" s="117" t="s">
        <v>116</v>
      </c>
      <c r="B22" s="117"/>
      <c r="C22" s="117"/>
      <c r="D22" s="100"/>
      <c r="E22" s="78">
        <f>E20-E21</f>
        <v>-50232</v>
      </c>
    </row>
    <row r="23" spans="1:10" ht="88.5" customHeight="1">
      <c r="A23" s="91" t="s">
        <v>120</v>
      </c>
      <c r="B23" s="111"/>
      <c r="C23" s="111"/>
      <c r="D23" s="111"/>
      <c r="E23" s="111"/>
    </row>
    <row r="24" spans="1:10" s="75" customFormat="1" ht="30" customHeight="1">
      <c r="A24" s="116" t="s">
        <v>15</v>
      </c>
      <c r="B24" s="116"/>
      <c r="C24" s="116"/>
      <c r="D24" s="116"/>
      <c r="E24" s="116"/>
    </row>
    <row r="25" spans="1:10">
      <c r="A25" s="50"/>
      <c r="B25" s="50"/>
      <c r="C25" s="50"/>
      <c r="D25" s="50"/>
      <c r="E25" s="50"/>
    </row>
  </sheetData>
  <mergeCells count="14">
    <mergeCell ref="A1:E1"/>
    <mergeCell ref="A9:A16"/>
    <mergeCell ref="D2:E2"/>
    <mergeCell ref="D3:E3"/>
    <mergeCell ref="A5:A7"/>
    <mergeCell ref="A23:E23"/>
    <mergeCell ref="A18:C18"/>
    <mergeCell ref="A8:C8"/>
    <mergeCell ref="A17:C17"/>
    <mergeCell ref="A24:E24"/>
    <mergeCell ref="A22:D22"/>
    <mergeCell ref="A19:D19"/>
    <mergeCell ref="A20:D20"/>
    <mergeCell ref="A21:D2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view="pageBreakPreview" zoomScaleNormal="100" zoomScaleSheetLayoutView="100" workbookViewId="0">
      <selection activeCell="C12" sqref="C12"/>
    </sheetView>
  </sheetViews>
  <sheetFormatPr defaultRowHeight="16.5"/>
  <cols>
    <col min="1" max="1" width="6.25" customWidth="1"/>
    <col min="2" max="2" width="9" style="42" customWidth="1"/>
    <col min="3" max="3" width="10.625" style="42" customWidth="1"/>
    <col min="4" max="4" width="21" style="42" customWidth="1"/>
    <col min="5" max="5" width="13.375" style="3" customWidth="1"/>
    <col min="6" max="6" width="13" customWidth="1"/>
    <col min="7" max="7" width="4.875" style="1" customWidth="1"/>
    <col min="8" max="9" width="13" style="1" customWidth="1"/>
    <col min="10" max="10" width="13" customWidth="1"/>
    <col min="11" max="11" width="13" style="1" customWidth="1"/>
  </cols>
  <sheetData>
    <row r="1" spans="1:11" ht="39" customHeight="1">
      <c r="A1" s="120" t="s">
        <v>74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21" customHeight="1">
      <c r="A2" s="136" t="s">
        <v>6</v>
      </c>
      <c r="B2" s="136"/>
      <c r="C2" s="136"/>
      <c r="D2" s="136"/>
      <c r="E2" s="127" t="s">
        <v>22</v>
      </c>
      <c r="F2" s="128"/>
      <c r="G2" s="52"/>
      <c r="H2" s="127" t="s">
        <v>23</v>
      </c>
      <c r="I2" s="143"/>
      <c r="J2" s="136"/>
      <c r="K2" s="136"/>
    </row>
    <row r="3" spans="1:11" ht="21" customHeight="1">
      <c r="A3" s="137" t="s">
        <v>0</v>
      </c>
      <c r="B3" s="139" t="s">
        <v>1</v>
      </c>
      <c r="C3" s="139" t="s">
        <v>21</v>
      </c>
      <c r="D3" s="139" t="s">
        <v>121</v>
      </c>
      <c r="E3" s="134" t="s">
        <v>132</v>
      </c>
      <c r="F3" s="141"/>
      <c r="G3" s="141"/>
      <c r="H3" s="142"/>
      <c r="I3" s="134" t="s">
        <v>82</v>
      </c>
      <c r="J3" s="135"/>
      <c r="K3" s="129" t="s">
        <v>5</v>
      </c>
    </row>
    <row r="4" spans="1:11" ht="33" customHeight="1">
      <c r="A4" s="138"/>
      <c r="B4" s="140"/>
      <c r="C4" s="140"/>
      <c r="D4" s="140"/>
      <c r="E4" s="37" t="s">
        <v>133</v>
      </c>
      <c r="F4" s="37" t="s">
        <v>80</v>
      </c>
      <c r="G4" s="53" t="s">
        <v>81</v>
      </c>
      <c r="H4" s="39" t="s">
        <v>98</v>
      </c>
      <c r="I4" s="36" t="s">
        <v>122</v>
      </c>
      <c r="J4" s="35" t="s">
        <v>98</v>
      </c>
      <c r="K4" s="130"/>
    </row>
    <row r="5" spans="1:11" ht="35.25" customHeight="1">
      <c r="A5" s="40" t="s">
        <v>2</v>
      </c>
      <c r="B5" s="40" t="s">
        <v>86</v>
      </c>
      <c r="C5" s="40" t="s">
        <v>4</v>
      </c>
      <c r="D5" s="40" t="s">
        <v>3</v>
      </c>
      <c r="E5" s="47" t="s">
        <v>135</v>
      </c>
      <c r="F5" s="34">
        <v>6000</v>
      </c>
      <c r="G5" s="87">
        <v>1</v>
      </c>
      <c r="H5" s="34">
        <f>6000</f>
        <v>6000</v>
      </c>
      <c r="I5" s="45" t="s">
        <v>89</v>
      </c>
      <c r="J5" s="34">
        <v>4800</v>
      </c>
      <c r="K5" s="80">
        <f>SUM(J5,H5)</f>
        <v>10800</v>
      </c>
    </row>
    <row r="6" spans="1:11" ht="35.25" customHeight="1">
      <c r="A6" s="40" t="s">
        <v>2</v>
      </c>
      <c r="B6" s="40" t="s">
        <v>87</v>
      </c>
      <c r="C6" s="40" t="s">
        <v>17</v>
      </c>
      <c r="D6" s="40" t="s">
        <v>84</v>
      </c>
      <c r="E6" s="47" t="s">
        <v>134</v>
      </c>
      <c r="F6" s="34">
        <v>12000</v>
      </c>
      <c r="G6" s="87">
        <v>2</v>
      </c>
      <c r="H6" s="34">
        <v>9000</v>
      </c>
      <c r="I6" s="45" t="s">
        <v>90</v>
      </c>
      <c r="J6" s="34">
        <v>2700</v>
      </c>
      <c r="K6" s="80">
        <f t="shared" ref="K6:K18" si="0">SUM(J6,H6)</f>
        <v>11700</v>
      </c>
    </row>
    <row r="7" spans="1:11" ht="35.25" customHeight="1">
      <c r="A7" s="40" t="s">
        <v>2</v>
      </c>
      <c r="B7" s="40" t="s">
        <v>88</v>
      </c>
      <c r="C7" s="40" t="s">
        <v>83</v>
      </c>
      <c r="D7" s="40" t="s">
        <v>85</v>
      </c>
      <c r="E7" s="47" t="s">
        <v>136</v>
      </c>
      <c r="F7" s="34">
        <v>20000</v>
      </c>
      <c r="G7" s="87">
        <v>3</v>
      </c>
      <c r="H7" s="34">
        <v>18000</v>
      </c>
      <c r="I7" s="45" t="s">
        <v>124</v>
      </c>
      <c r="J7" s="34" t="s">
        <v>131</v>
      </c>
      <c r="K7" s="80">
        <f t="shared" si="0"/>
        <v>18000</v>
      </c>
    </row>
    <row r="8" spans="1:11" ht="21" customHeight="1">
      <c r="A8" s="2">
        <v>1</v>
      </c>
      <c r="B8" s="40"/>
      <c r="C8" s="40"/>
      <c r="D8" s="41"/>
      <c r="E8" s="38"/>
      <c r="F8" s="51"/>
      <c r="G8" s="88"/>
      <c r="H8" s="48"/>
      <c r="I8" s="48"/>
      <c r="J8" s="31"/>
      <c r="K8" s="80">
        <f t="shared" si="0"/>
        <v>0</v>
      </c>
    </row>
    <row r="9" spans="1:11" ht="21" customHeight="1">
      <c r="A9" s="2">
        <v>2</v>
      </c>
      <c r="B9" s="40"/>
      <c r="C9" s="40"/>
      <c r="E9" s="38"/>
      <c r="F9" s="34"/>
      <c r="G9" s="89"/>
      <c r="H9" s="48"/>
      <c r="I9" s="48"/>
      <c r="J9" s="31"/>
      <c r="K9" s="80">
        <f t="shared" si="0"/>
        <v>0</v>
      </c>
    </row>
    <row r="10" spans="1:11" ht="21" customHeight="1">
      <c r="A10" s="2">
        <v>3</v>
      </c>
      <c r="B10" s="40"/>
      <c r="C10" s="40"/>
      <c r="D10" s="40"/>
      <c r="E10" s="38"/>
      <c r="F10" s="34"/>
      <c r="G10" s="89"/>
      <c r="H10" s="48"/>
      <c r="I10" s="48"/>
      <c r="J10" s="31"/>
      <c r="K10" s="80">
        <f t="shared" si="0"/>
        <v>0</v>
      </c>
    </row>
    <row r="11" spans="1:11" ht="21" customHeight="1">
      <c r="A11" s="2">
        <v>4</v>
      </c>
      <c r="B11" s="40"/>
      <c r="C11" s="40"/>
      <c r="D11" s="40"/>
      <c r="E11" s="38"/>
      <c r="F11" s="4"/>
      <c r="G11" s="89"/>
      <c r="H11" s="48"/>
      <c r="I11" s="48"/>
      <c r="J11" s="31"/>
      <c r="K11" s="80">
        <f t="shared" si="0"/>
        <v>0</v>
      </c>
    </row>
    <row r="12" spans="1:11" ht="21" customHeight="1">
      <c r="A12" s="2">
        <v>5</v>
      </c>
      <c r="B12" s="40"/>
      <c r="C12" s="40"/>
      <c r="D12" s="40"/>
      <c r="E12" s="38"/>
      <c r="F12" s="4"/>
      <c r="G12" s="87"/>
      <c r="H12" s="31"/>
      <c r="I12" s="4"/>
      <c r="J12" s="31"/>
      <c r="K12" s="80">
        <f t="shared" si="0"/>
        <v>0</v>
      </c>
    </row>
    <row r="13" spans="1:11" ht="21" customHeight="1">
      <c r="A13" s="2">
        <v>6</v>
      </c>
      <c r="B13" s="40"/>
      <c r="C13" s="40"/>
      <c r="D13" s="40"/>
      <c r="E13" s="38"/>
      <c r="F13" s="4"/>
      <c r="G13" s="87"/>
      <c r="H13" s="31"/>
      <c r="I13" s="4"/>
      <c r="J13" s="31"/>
      <c r="K13" s="80">
        <f t="shared" si="0"/>
        <v>0</v>
      </c>
    </row>
    <row r="14" spans="1:11" ht="21" customHeight="1">
      <c r="A14" s="2">
        <v>7</v>
      </c>
      <c r="B14" s="40"/>
      <c r="C14" s="40"/>
      <c r="D14" s="40"/>
      <c r="E14" s="38"/>
      <c r="F14" s="4"/>
      <c r="G14" s="87"/>
      <c r="H14" s="31"/>
      <c r="I14" s="4"/>
      <c r="J14" s="31"/>
      <c r="K14" s="80">
        <f t="shared" si="0"/>
        <v>0</v>
      </c>
    </row>
    <row r="15" spans="1:11" ht="21" customHeight="1">
      <c r="A15" s="2">
        <v>8</v>
      </c>
      <c r="B15" s="40"/>
      <c r="C15" s="40"/>
      <c r="D15" s="40"/>
      <c r="E15" s="38"/>
      <c r="F15" s="4"/>
      <c r="G15" s="87"/>
      <c r="H15" s="31"/>
      <c r="I15" s="4"/>
      <c r="J15" s="31"/>
      <c r="K15" s="80">
        <f t="shared" si="0"/>
        <v>0</v>
      </c>
    </row>
    <row r="16" spans="1:11" ht="21" customHeight="1">
      <c r="A16" s="2">
        <v>9</v>
      </c>
      <c r="B16" s="40"/>
      <c r="C16" s="40"/>
      <c r="D16" s="40"/>
      <c r="E16" s="38"/>
      <c r="F16" s="4"/>
      <c r="G16" s="87"/>
      <c r="H16" s="31"/>
      <c r="I16" s="4"/>
      <c r="J16" s="31"/>
      <c r="K16" s="80">
        <f t="shared" si="0"/>
        <v>0</v>
      </c>
    </row>
    <row r="17" spans="1:11" ht="21" customHeight="1">
      <c r="A17" s="2">
        <v>10</v>
      </c>
      <c r="B17" s="40"/>
      <c r="C17" s="40"/>
      <c r="D17" s="40"/>
      <c r="E17" s="38"/>
      <c r="F17" s="4"/>
      <c r="G17" s="87"/>
      <c r="H17" s="31"/>
      <c r="I17" s="4"/>
      <c r="J17" s="31"/>
      <c r="K17" s="80">
        <f t="shared" si="0"/>
        <v>0</v>
      </c>
    </row>
    <row r="18" spans="1:11" ht="21" customHeight="1">
      <c r="A18" s="131" t="s">
        <v>16</v>
      </c>
      <c r="B18" s="132"/>
      <c r="C18" s="132"/>
      <c r="D18" s="133"/>
      <c r="E18" s="43"/>
      <c r="F18" s="44">
        <f>SUM(F5:F17)</f>
        <v>38000</v>
      </c>
      <c r="G18" s="44"/>
      <c r="H18" s="79">
        <f>SUM(H5:H17)</f>
        <v>33000</v>
      </c>
      <c r="I18" s="44"/>
      <c r="J18" s="79">
        <f>SUM(J5:J17)</f>
        <v>7500</v>
      </c>
      <c r="K18" s="79">
        <f t="shared" si="0"/>
        <v>40500</v>
      </c>
    </row>
    <row r="19" spans="1:11" ht="14.25" customHeight="1">
      <c r="A19" s="126" t="s">
        <v>137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</row>
    <row r="20" spans="1:11" ht="73.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1" ht="15.75" customHeight="1">
      <c r="A21" s="124" t="s">
        <v>76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</row>
  </sheetData>
  <mergeCells count="16">
    <mergeCell ref="A21:K21"/>
    <mergeCell ref="A19:K20"/>
    <mergeCell ref="E2:F2"/>
    <mergeCell ref="A1:K1"/>
    <mergeCell ref="K3:K4"/>
    <mergeCell ref="A18:D18"/>
    <mergeCell ref="I3:J3"/>
    <mergeCell ref="A2:B2"/>
    <mergeCell ref="C2:D2"/>
    <mergeCell ref="J2:K2"/>
    <mergeCell ref="A3:A4"/>
    <mergeCell ref="B3:B4"/>
    <mergeCell ref="C3:C4"/>
    <mergeCell ref="D3:D4"/>
    <mergeCell ref="E3:H3"/>
    <mergeCell ref="H2:I2"/>
  </mergeCells>
  <phoneticPr fontId="1" type="noConversion"/>
  <pageMargins left="0.70866141732283472" right="0.70866141732283472" top="0.39370078740157483" bottom="0.39370078740157483" header="0.19685039370078741" footer="0.19685039370078741"/>
  <pageSetup paperSize="9" orientation="landscape" r:id="rId1"/>
  <headerFooter>
    <oddHeader>&amp;R附件3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9"/>
  <sheetViews>
    <sheetView tabSelected="1" view="pageBreakPreview" zoomScale="84" zoomScaleNormal="71" zoomScaleSheetLayoutView="84" workbookViewId="0">
      <selection activeCell="W29" sqref="A1:W29"/>
    </sheetView>
  </sheetViews>
  <sheetFormatPr defaultColWidth="9" defaultRowHeight="16.5"/>
  <cols>
    <col min="1" max="4" width="10" style="6" customWidth="1"/>
    <col min="5" max="5" width="11.875" style="6" customWidth="1"/>
    <col min="6" max="6" width="10.625" style="6" customWidth="1"/>
    <col min="7" max="18" width="10" style="6" customWidth="1"/>
    <col min="19" max="19" width="11.875" style="6" customWidth="1"/>
    <col min="20" max="20" width="31.625" style="6" bestFit="1" customWidth="1"/>
    <col min="21" max="23" width="10" style="6" customWidth="1"/>
    <col min="24" max="1024" width="8.5" style="6" customWidth="1"/>
    <col min="1025" max="1025" width="9" style="30" customWidth="1"/>
    <col min="1026" max="16384" width="9" style="30"/>
  </cols>
  <sheetData>
    <row r="1" spans="1:23" ht="68.25" customHeight="1">
      <c r="A1" s="157" t="s">
        <v>123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3" ht="18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8.75" customHeight="1">
      <c r="A3" s="158" t="s">
        <v>24</v>
      </c>
      <c r="B3" s="158"/>
      <c r="C3" s="158"/>
      <c r="D3" s="158" t="s">
        <v>25</v>
      </c>
      <c r="E3" s="158"/>
      <c r="F3" s="158"/>
      <c r="G3" s="158"/>
      <c r="H3" s="158" t="s">
        <v>26</v>
      </c>
      <c r="I3" s="158"/>
      <c r="J3" s="158"/>
      <c r="K3" s="158" t="s">
        <v>27</v>
      </c>
      <c r="L3" s="158"/>
      <c r="M3" s="158"/>
      <c r="N3" s="158" t="s">
        <v>28</v>
      </c>
      <c r="O3" s="158"/>
      <c r="P3" s="158"/>
      <c r="Q3" s="158" t="s">
        <v>29</v>
      </c>
      <c r="R3" s="158"/>
      <c r="S3" s="158"/>
      <c r="T3" s="158"/>
      <c r="U3" s="158" t="s">
        <v>30</v>
      </c>
      <c r="V3" s="158"/>
      <c r="W3" s="158"/>
    </row>
    <row r="4" spans="1:23" ht="25.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</row>
    <row r="5" spans="1:23" ht="18.75" customHeight="1">
      <c r="A5" s="8"/>
      <c r="B5" s="8"/>
    </row>
    <row r="6" spans="1:23" ht="18.75" customHeight="1">
      <c r="A6" s="155" t="s">
        <v>31</v>
      </c>
      <c r="B6" s="155"/>
      <c r="C6" s="155"/>
      <c r="D6" s="155" t="s">
        <v>32</v>
      </c>
      <c r="E6" s="155"/>
      <c r="F6" s="155"/>
      <c r="G6" s="155"/>
      <c r="H6" s="155"/>
      <c r="I6" s="155"/>
      <c r="J6" s="155"/>
      <c r="K6" s="155" t="s">
        <v>33</v>
      </c>
      <c r="L6" s="155"/>
      <c r="M6" s="155"/>
      <c r="N6" s="155"/>
      <c r="O6" s="155"/>
      <c r="P6" s="155"/>
      <c r="Q6" s="156" t="s">
        <v>34</v>
      </c>
      <c r="R6" s="156"/>
      <c r="S6" s="156"/>
      <c r="T6" s="156"/>
      <c r="U6" s="156"/>
      <c r="V6" s="156"/>
      <c r="W6" s="156"/>
    </row>
    <row r="7" spans="1:23" ht="66" customHeight="1">
      <c r="A7" s="152" t="s">
        <v>35</v>
      </c>
      <c r="B7" s="152" t="s">
        <v>36</v>
      </c>
      <c r="C7" s="152" t="s">
        <v>37</v>
      </c>
      <c r="D7" s="152" t="s">
        <v>38</v>
      </c>
      <c r="E7" s="152" t="s">
        <v>39</v>
      </c>
      <c r="F7" s="152" t="s">
        <v>40</v>
      </c>
      <c r="G7" s="153" t="s">
        <v>41</v>
      </c>
      <c r="H7" s="153" t="s">
        <v>42</v>
      </c>
      <c r="I7" s="152" t="s">
        <v>43</v>
      </c>
      <c r="J7" s="152" t="s">
        <v>44</v>
      </c>
      <c r="K7" s="152" t="s">
        <v>45</v>
      </c>
      <c r="L7" s="152" t="s">
        <v>46</v>
      </c>
      <c r="M7" s="152" t="s">
        <v>47</v>
      </c>
      <c r="N7" s="152" t="s">
        <v>48</v>
      </c>
      <c r="O7" s="151" t="s">
        <v>49</v>
      </c>
      <c r="P7" s="151" t="s">
        <v>50</v>
      </c>
      <c r="Q7" s="151" t="s">
        <v>51</v>
      </c>
      <c r="R7" s="151" t="s">
        <v>52</v>
      </c>
      <c r="S7" s="151" t="s">
        <v>53</v>
      </c>
      <c r="T7" s="151" t="s">
        <v>54</v>
      </c>
      <c r="U7" s="151" t="s">
        <v>55</v>
      </c>
      <c r="V7" s="151" t="s">
        <v>56</v>
      </c>
      <c r="W7" s="151"/>
    </row>
    <row r="8" spans="1:23" s="10" customFormat="1" ht="99.75" customHeight="1">
      <c r="A8" s="152"/>
      <c r="B8" s="152"/>
      <c r="C8" s="152"/>
      <c r="D8" s="152"/>
      <c r="E8" s="152"/>
      <c r="F8" s="152"/>
      <c r="G8" s="153"/>
      <c r="H8" s="153"/>
      <c r="I8" s="152"/>
      <c r="J8" s="152"/>
      <c r="K8" s="152"/>
      <c r="L8" s="152"/>
      <c r="M8" s="152"/>
      <c r="N8" s="152"/>
      <c r="O8" s="151"/>
      <c r="P8" s="151"/>
      <c r="Q8" s="151"/>
      <c r="R8" s="151"/>
      <c r="S8" s="151"/>
      <c r="T8" s="151"/>
      <c r="U8" s="151"/>
      <c r="V8" s="9" t="s">
        <v>57</v>
      </c>
      <c r="W8" s="9" t="s">
        <v>58</v>
      </c>
    </row>
    <row r="9" spans="1:23" s="17" customFormat="1" ht="36" customHeight="1">
      <c r="A9" s="11">
        <v>1</v>
      </c>
      <c r="B9" s="12">
        <v>411006</v>
      </c>
      <c r="C9" s="12"/>
      <c r="D9" s="12" t="s">
        <v>59</v>
      </c>
      <c r="E9" s="12" t="s">
        <v>60</v>
      </c>
      <c r="F9" s="12" t="s">
        <v>61</v>
      </c>
      <c r="G9" s="12">
        <v>1</v>
      </c>
      <c r="H9" s="12">
        <v>5</v>
      </c>
      <c r="I9" s="12">
        <v>1</v>
      </c>
      <c r="J9" s="11" t="s">
        <v>62</v>
      </c>
      <c r="K9" s="11" t="s">
        <v>63</v>
      </c>
      <c r="L9" s="11" t="s">
        <v>64</v>
      </c>
      <c r="M9" s="13">
        <v>1800</v>
      </c>
      <c r="N9" s="83">
        <v>3</v>
      </c>
      <c r="O9" s="13">
        <f>M9*N9</f>
        <v>5400</v>
      </c>
      <c r="P9" s="14"/>
      <c r="Q9" s="15">
        <v>1080901</v>
      </c>
      <c r="R9" s="15" t="s">
        <v>65</v>
      </c>
      <c r="S9" s="15" t="s">
        <v>66</v>
      </c>
      <c r="T9" s="16" t="s">
        <v>67</v>
      </c>
      <c r="U9" s="13">
        <v>5000</v>
      </c>
      <c r="V9" s="15">
        <v>1080101</v>
      </c>
      <c r="W9" s="15">
        <v>1081231</v>
      </c>
    </row>
    <row r="10" spans="1:23" ht="18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8"/>
      <c r="O10" s="19"/>
      <c r="P10" s="20"/>
      <c r="Q10" s="21"/>
      <c r="R10" s="21"/>
      <c r="S10" s="21"/>
      <c r="T10" s="22"/>
      <c r="U10" s="21"/>
      <c r="V10" s="21"/>
      <c r="W10" s="21"/>
    </row>
    <row r="11" spans="1:23" ht="18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18"/>
      <c r="O11" s="19"/>
      <c r="P11" s="20"/>
      <c r="Q11" s="21"/>
      <c r="R11" s="21"/>
      <c r="S11" s="21"/>
      <c r="T11" s="22"/>
      <c r="U11" s="21"/>
      <c r="V11" s="21"/>
      <c r="W11" s="21"/>
    </row>
    <row r="12" spans="1:23" ht="18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18"/>
      <c r="O12" s="19"/>
      <c r="P12" s="20"/>
      <c r="Q12" s="21"/>
      <c r="R12" s="21"/>
      <c r="S12" s="21"/>
      <c r="T12" s="22"/>
      <c r="U12" s="21"/>
      <c r="V12" s="21"/>
      <c r="W12" s="21"/>
    </row>
    <row r="13" spans="1:23" ht="18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18"/>
      <c r="O13" s="19"/>
      <c r="P13" s="20"/>
      <c r="Q13" s="21"/>
      <c r="R13" s="21"/>
      <c r="S13" s="21"/>
      <c r="T13" s="22"/>
      <c r="U13" s="21"/>
      <c r="V13" s="21"/>
      <c r="W13" s="21"/>
    </row>
    <row r="14" spans="1:23" ht="18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8"/>
      <c r="O14" s="19"/>
      <c r="P14" s="20"/>
      <c r="Q14" s="21"/>
      <c r="R14" s="21"/>
      <c r="S14" s="21"/>
      <c r="T14" s="22"/>
      <c r="U14" s="21"/>
      <c r="V14" s="21"/>
      <c r="W14" s="21"/>
    </row>
    <row r="15" spans="1:23" ht="18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18"/>
      <c r="O15" s="19"/>
      <c r="P15" s="20"/>
      <c r="Q15" s="21"/>
      <c r="R15" s="21"/>
      <c r="S15" s="21"/>
      <c r="T15" s="22"/>
      <c r="U15" s="21"/>
      <c r="V15" s="21"/>
      <c r="W15" s="21"/>
    </row>
    <row r="16" spans="1:23" ht="18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18"/>
      <c r="O16" s="19"/>
      <c r="P16" s="20"/>
      <c r="Q16" s="21"/>
      <c r="R16" s="21"/>
      <c r="S16" s="21"/>
      <c r="T16" s="22"/>
      <c r="U16" s="21"/>
      <c r="V16" s="21"/>
      <c r="W16" s="21"/>
    </row>
    <row r="17" spans="1:1024" ht="18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18"/>
      <c r="O17" s="19"/>
      <c r="P17" s="20"/>
      <c r="Q17" s="21"/>
      <c r="R17" s="21"/>
      <c r="S17" s="21"/>
      <c r="T17" s="22"/>
      <c r="U17" s="21"/>
      <c r="V17" s="21"/>
      <c r="W17" s="21"/>
    </row>
    <row r="18" spans="1:1024" ht="18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18"/>
      <c r="O18" s="19"/>
      <c r="P18" s="20"/>
      <c r="Q18" s="21"/>
      <c r="R18" s="21"/>
      <c r="S18" s="21"/>
      <c r="T18" s="22"/>
      <c r="U18" s="21"/>
      <c r="V18" s="21"/>
      <c r="W18" s="21"/>
    </row>
    <row r="19" spans="1:1024" ht="18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18"/>
      <c r="O19" s="19"/>
      <c r="P19" s="20"/>
      <c r="Q19" s="21"/>
      <c r="R19" s="21"/>
      <c r="S19" s="21"/>
      <c r="T19" s="22"/>
      <c r="U19" s="21"/>
      <c r="V19" s="21"/>
      <c r="W19" s="21"/>
    </row>
    <row r="20" spans="1:1024" ht="18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18"/>
      <c r="O20" s="19"/>
      <c r="P20" s="20"/>
      <c r="Q20" s="21"/>
      <c r="R20" s="21"/>
      <c r="S20" s="21"/>
      <c r="T20" s="22"/>
      <c r="U20" s="21"/>
      <c r="V20" s="21"/>
      <c r="W20" s="21"/>
    </row>
    <row r="21" spans="1:1024" ht="18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18"/>
      <c r="O21" s="19"/>
      <c r="P21" s="20"/>
      <c r="Q21" s="21"/>
      <c r="R21" s="21"/>
      <c r="S21" s="21"/>
      <c r="T21" s="22"/>
      <c r="U21" s="21"/>
      <c r="V21" s="21"/>
      <c r="W21" s="21"/>
    </row>
    <row r="22" spans="1:1024" ht="18.75" customHeight="1">
      <c r="A22" s="84" t="s">
        <v>68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</row>
    <row r="23" spans="1:1024" ht="18.75" customHeight="1">
      <c r="A23" s="145" t="s">
        <v>129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</row>
    <row r="24" spans="1:1024" ht="18.75" customHeight="1">
      <c r="A24" s="146" t="s">
        <v>128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</row>
    <row r="25" spans="1:1024" ht="18.75" customHeight="1">
      <c r="A25" s="150" t="s">
        <v>125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</row>
    <row r="26" spans="1:1024" ht="18.75" customHeight="1">
      <c r="A26" s="149" t="s">
        <v>127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</row>
    <row r="27" spans="1:1024" ht="45.75" customHeight="1">
      <c r="A27" s="147" t="s">
        <v>138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:1024" ht="18.75" customHeight="1">
      <c r="A28" s="82" t="s">
        <v>126</v>
      </c>
      <c r="B28" s="23"/>
      <c r="C28" s="24"/>
      <c r="D28" s="25"/>
      <c r="E28" s="26"/>
      <c r="F28" s="27"/>
      <c r="G28" s="28"/>
      <c r="H28" s="28"/>
      <c r="I28" s="28"/>
      <c r="J28" s="28"/>
    </row>
    <row r="29" spans="1:1024" s="86" customFormat="1" ht="60" customHeight="1">
      <c r="A29" s="29" t="s">
        <v>27</v>
      </c>
      <c r="B29" s="29" t="s">
        <v>69</v>
      </c>
      <c r="C29" s="29" t="s">
        <v>70</v>
      </c>
      <c r="D29" s="8"/>
      <c r="E29" s="8"/>
      <c r="F29" s="85" t="s">
        <v>71</v>
      </c>
      <c r="G29" s="85"/>
      <c r="H29" s="85"/>
      <c r="I29" s="85"/>
      <c r="J29" s="85"/>
      <c r="K29" s="85"/>
      <c r="L29" s="85"/>
      <c r="M29" s="8"/>
      <c r="N29" s="85" t="s">
        <v>72</v>
      </c>
      <c r="O29" s="8"/>
      <c r="P29" s="8"/>
      <c r="Q29" s="8"/>
      <c r="R29" s="8"/>
      <c r="S29" s="8"/>
      <c r="T29" s="85" t="s">
        <v>73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</row>
  </sheetData>
  <mergeCells count="47">
    <mergeCell ref="A1:W1"/>
    <mergeCell ref="A3:C3"/>
    <mergeCell ref="D3:G3"/>
    <mergeCell ref="H3:J3"/>
    <mergeCell ref="K3:M3"/>
    <mergeCell ref="N3:P3"/>
    <mergeCell ref="Q3:T3"/>
    <mergeCell ref="U3:W3"/>
    <mergeCell ref="A7:A8"/>
    <mergeCell ref="B7:B8"/>
    <mergeCell ref="C7:C8"/>
    <mergeCell ref="D7:D8"/>
    <mergeCell ref="E7:E8"/>
    <mergeCell ref="U4:W4"/>
    <mergeCell ref="A6:C6"/>
    <mergeCell ref="D6:J6"/>
    <mergeCell ref="K6:P6"/>
    <mergeCell ref="Q6:W6"/>
    <mergeCell ref="A4:C4"/>
    <mergeCell ref="D4:G4"/>
    <mergeCell ref="H4:J4"/>
    <mergeCell ref="K4:M4"/>
    <mergeCell ref="N4:P4"/>
    <mergeCell ref="Q4:T4"/>
    <mergeCell ref="Q7:Q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R7:R8"/>
    <mergeCell ref="S7:S8"/>
    <mergeCell ref="T7:T8"/>
    <mergeCell ref="U7:U8"/>
    <mergeCell ref="V7:W7"/>
    <mergeCell ref="B22:W22"/>
    <mergeCell ref="A23:W23"/>
    <mergeCell ref="A24:W24"/>
    <mergeCell ref="A27:W27"/>
    <mergeCell ref="A26:W26"/>
    <mergeCell ref="A25:W25"/>
  </mergeCells>
  <phoneticPr fontId="1" type="noConversion"/>
  <pageMargins left="0.19685039370078741" right="0.19685039370078741" top="0.59055118110236227" bottom="0.59055118110236227" header="0.39370078740157483" footer="0.19685039370078741"/>
  <pageSetup paperSize="9" scale="56" orientation="landscape" r:id="rId1"/>
  <headerFooter alignWithMargins="0">
    <oddHeader>&amp;R附件4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附件1 預撥一覽表</vt:lpstr>
      <vt:lpstr>附件2 核結一覽表</vt:lpstr>
      <vt:lpstr>附件3 經費請領清冊</vt:lpstr>
      <vt:lpstr>附件4 校外住宿租金補貼-經費請領清冊</vt:lpstr>
      <vt:lpstr>'附件3 經費請領清冊'!Print_Area</vt:lpstr>
      <vt:lpstr>'附件4 校外住宿租金補貼-經費請領清冊'!Print_Area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曾新元</dc:creator>
  <cp:lastModifiedBy>何靜宜</cp:lastModifiedBy>
  <cp:lastPrinted>2020-06-04T06:30:39Z</cp:lastPrinted>
  <dcterms:created xsi:type="dcterms:W3CDTF">2020-04-30T02:45:19Z</dcterms:created>
  <dcterms:modified xsi:type="dcterms:W3CDTF">2020-06-09T09:33:13Z</dcterms:modified>
</cp:coreProperties>
</file>