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55" tabRatio="500"/>
  </bookViews>
  <sheets>
    <sheet name="明細表-甲類-200萬" sheetId="1" r:id="rId1"/>
    <sheet name="統塊表" sheetId="4" r:id="rId2"/>
  </sheets>
  <definedNames>
    <definedName name="_xlnm.Print_Area" localSheetId="0">'明細表-甲類-200萬'!$A$2:$G$47</definedName>
    <definedName name="_xlnm.Print_Titles" localSheetId="0">'明細表-甲類-200萬'!$14:$15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 l="1"/>
  <c r="F35" i="1"/>
  <c r="F32" i="1"/>
  <c r="J32" i="1" s="1"/>
  <c r="F31" i="1"/>
  <c r="J31" i="1" s="1"/>
  <c r="F30" i="1"/>
  <c r="J30" i="1" s="1"/>
  <c r="F29" i="1"/>
  <c r="F28" i="1" l="1"/>
  <c r="F39" i="1" l="1"/>
  <c r="K41" i="1" l="1"/>
  <c r="L40" i="1" l="1"/>
  <c r="F33" i="1" l="1"/>
  <c r="F34" i="1"/>
  <c r="J21" i="1" l="1"/>
  <c r="J28" i="1"/>
  <c r="J41" i="1"/>
  <c r="F38" i="1"/>
  <c r="F41" i="1" s="1"/>
  <c r="I40" i="1" l="1"/>
  <c r="F27" i="1"/>
  <c r="I28" i="1"/>
  <c r="J26" i="1"/>
  <c r="B12" i="4"/>
  <c r="A6" i="4"/>
  <c r="A19" i="4"/>
  <c r="A8" i="4"/>
  <c r="A17" i="4"/>
  <c r="A5" i="4"/>
  <c r="D4" i="4"/>
  <c r="A4" i="4"/>
  <c r="F42" i="1" l="1"/>
  <c r="H42" i="1" s="1"/>
  <c r="J40" i="1"/>
  <c r="B10" i="4"/>
  <c r="B11" i="4" l="1"/>
  <c r="B13" i="4"/>
  <c r="B7" i="4" l="1"/>
  <c r="C16" i="4" l="1"/>
  <c r="G7" i="4"/>
</calcChain>
</file>

<file path=xl/sharedStrings.xml><?xml version="1.0" encoding="utf-8"?>
<sst xmlns="http://schemas.openxmlformats.org/spreadsheetml/2006/main" count="121" uniqueCount="111">
  <si>
    <t>經費項目</t>
    <phoneticPr fontId="5" type="noConversion"/>
  </si>
  <si>
    <t>計畫經費明細</t>
    <phoneticPr fontId="2" type="noConversion"/>
  </si>
  <si>
    <t>說明</t>
    <phoneticPr fontId="5" type="noConversion"/>
  </si>
  <si>
    <t>勞退金</t>
    <phoneticPr fontId="5" type="noConversion"/>
  </si>
  <si>
    <t>補充保費</t>
  </si>
  <si>
    <t>業務費</t>
    <phoneticPr fontId="2" type="noConversion"/>
  </si>
  <si>
    <t>講座鐘點費</t>
    <phoneticPr fontId="2" type="noConversion"/>
  </si>
  <si>
    <t>人次</t>
    <phoneticPr fontId="5" type="noConversion"/>
  </si>
  <si>
    <t>人次</t>
    <phoneticPr fontId="2" type="noConversion"/>
  </si>
  <si>
    <t>人次</t>
    <phoneticPr fontId="5" type="noConversion"/>
  </si>
  <si>
    <t>式</t>
    <phoneticPr fontId="5" type="noConversion"/>
  </si>
  <si>
    <t>印刷費</t>
    <phoneticPr fontId="5" type="noConversion"/>
  </si>
  <si>
    <t>業務費小計</t>
    <phoneticPr fontId="5" type="noConversion"/>
  </si>
  <si>
    <t>備註：</t>
  </si>
  <si>
    <t>人事費小計</t>
    <phoneticPr fontId="5" type="noConversion"/>
  </si>
  <si>
    <t>補充保費驗算</t>
    <phoneticPr fontId="5" type="noConversion"/>
  </si>
  <si>
    <t>已列健保之經費不得重複編列補充保費。</t>
    <phoneticPr fontId="5" type="noConversion"/>
  </si>
  <si>
    <t>教育部補(捐)助計畫項目經費表(非民間團體)</t>
    <phoneticPr fontId="2" type="noConversion"/>
  </si>
  <si>
    <t>申請表</t>
    <phoneticPr fontId="2" type="noConversion"/>
  </si>
  <si>
    <t>核定表</t>
    <phoneticPr fontId="2" type="noConversion"/>
  </si>
  <si>
    <t>計畫經費總額：</t>
    <phoneticPr fontId="2" type="noConversion"/>
  </si>
  <si>
    <t>補(捐)助項目</t>
    <phoneticPr fontId="2" type="noConversion"/>
  </si>
  <si>
    <t>申請金額(元)</t>
    <phoneticPr fontId="2" type="noConversion"/>
  </si>
  <si>
    <t>說明</t>
    <phoneticPr fontId="2" type="noConversion"/>
  </si>
  <si>
    <t>核定計畫金額
(教育部填列)
(元)</t>
    <phoneticPr fontId="2" type="noConversion"/>
  </si>
  <si>
    <t>核定補助金額
(教育部填列)
(元)</t>
    <phoneticPr fontId="2" type="noConversion"/>
  </si>
  <si>
    <t>合計</t>
    <phoneticPr fontId="2" type="noConversion"/>
  </si>
  <si>
    <t>承辦
單位</t>
    <phoneticPr fontId="2" type="noConversion"/>
  </si>
  <si>
    <t>主(會)計
單位</t>
    <phoneticPr fontId="2" type="noConversion"/>
  </si>
  <si>
    <t>首長</t>
    <phoneticPr fontId="2" type="noConversion"/>
  </si>
  <si>
    <t>教育部
承辦人</t>
    <phoneticPr fontId="2" type="noConversion"/>
  </si>
  <si>
    <t>教育部
單位主管</t>
    <phoneticPr fontId="2" type="noConversion"/>
  </si>
  <si>
    <t>□</t>
    <phoneticPr fontId="2" type="noConversion"/>
  </si>
  <si>
    <t>元，向本部申請補(捐)助金額：</t>
    <phoneticPr fontId="2" type="noConversion"/>
  </si>
  <si>
    <t>元，自籌款：</t>
    <phoneticPr fontId="2" type="noConversion"/>
  </si>
  <si>
    <t>合計</t>
    <phoneticPr fontId="5" type="noConversion"/>
  </si>
  <si>
    <r>
      <t>人事費</t>
    </r>
    <r>
      <rPr>
        <sz val="12"/>
        <color indexed="9"/>
        <rFont val="標楷體"/>
        <family val="4"/>
        <charset val="136"/>
      </rPr>
      <t>小計</t>
    </r>
    <phoneticPr fontId="2" type="noConversion"/>
  </si>
  <si>
    <r>
      <t>業務費</t>
    </r>
    <r>
      <rPr>
        <sz val="12"/>
        <color indexed="9"/>
        <rFont val="標楷體"/>
        <family val="4"/>
        <charset val="136"/>
      </rPr>
      <t>小計</t>
    </r>
    <phoneticPr fontId="2" type="noConversion"/>
  </si>
  <si>
    <r>
      <t>設備及投資</t>
    </r>
    <r>
      <rPr>
        <sz val="12"/>
        <color indexed="9"/>
        <rFont val="標楷體"/>
        <family val="4"/>
        <charset val="136"/>
      </rPr>
      <t>小計</t>
    </r>
    <phoneticPr fontId="2" type="noConversion"/>
  </si>
  <si>
    <t xml:space="preserve">    單位                         單位                             或團體負責人             </t>
    <phoneticPr fontId="2" type="noConversion"/>
  </si>
  <si>
    <t>本案為部分補助，補助比率：</t>
    <phoneticPr fontId="2" type="noConversion"/>
  </si>
  <si>
    <t>備註：</t>
    <phoneticPr fontId="2" type="noConversion"/>
  </si>
  <si>
    <t>■</t>
    <phoneticPr fontId="2" type="noConversion"/>
  </si>
  <si>
    <t>■	申請表
□	核定表</t>
    <phoneticPr fontId="2" type="noConversion"/>
  </si>
  <si>
    <t>，非指定項目補(捐)助，無彈性經費。</t>
    <phoneticPr fontId="2" type="noConversion"/>
  </si>
  <si>
    <t>單價(元)</t>
  </si>
  <si>
    <t>總價(元)</t>
  </si>
  <si>
    <t xml:space="preserve">    承辦                         主(會)計                         機關學校首長             </t>
  </si>
  <si>
    <t>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(教育部)名稱，並不得以置入性行銷方式進行。
※依公職人員利益衝突迴避法第14條第2項前段規定，公職人員或其關係人申請補助或交易行為前，應主動據實表明身分關係。又依同法第18條第3項規定，違者處新臺幣5萬元以上50萬元以下罰鍰，並得按次處罰。
※申請補助者如符須表明身分者，請至本部政風處網站(https://pse.is/EYW3R)下載「公職人員及關係人身分關係揭露表」填列，相關規定如有疑義，請洽本部各計畫主政單位或政風處。</t>
  </si>
  <si>
    <t>申請補助金額(請自行修改)</t>
  </si>
  <si>
    <t>不含自籌款之人力合計金額(自動計算)</t>
  </si>
  <si>
    <t>比率(自動計算/無條件捨去)</t>
  </si>
  <si>
    <t>專任助理</t>
    <phoneticPr fontId="5" type="noConversion"/>
  </si>
  <si>
    <t>精進課程每門以20萬元為限，自行填入各項目分攤金額。</t>
    <phoneticPr fontId="5" type="noConversion"/>
  </si>
  <si>
    <t>精進課程計算</t>
    <phoneticPr fontId="5" type="noConversion"/>
  </si>
  <si>
    <t>課程製作50%人力計算</t>
    <phoneticPr fontId="2" type="noConversion"/>
  </si>
  <si>
    <t>年終獎金</t>
    <phoneticPr fontId="5" type="noConversion"/>
  </si>
  <si>
    <t>膳費</t>
    <phoneticPr fontId="5" type="noConversion"/>
  </si>
  <si>
    <t>人次</t>
    <phoneticPr fontId="5" type="noConversion"/>
  </si>
  <si>
    <t>負責發展課程人力費用包括專兼任助理薪資、錄製鐘點費、臨時人力等，其總合不超過本部補助經費總額之50％。</t>
    <phoneticPr fontId="2" type="noConversion"/>
  </si>
  <si>
    <t>服務人文(I)</t>
    <phoneticPr fontId="5" type="noConversion"/>
  </si>
  <si>
    <r>
      <t>1.本表為參考表，請依據「教育部補(捐)助及委辦經費核撥結報作業要點」及相關辦法編列。
2.若某一級項目無編列需求，請保留該項小計並填0；例如，無設備費，保留「設備及投資小計」=0。
3.請列明需求及計算公式，刪除無關2級項目及文字，字型</t>
    </r>
    <r>
      <rPr>
        <sz val="12"/>
        <color rgb="FFFF0000"/>
        <rFont val="標楷體"/>
        <family val="4"/>
        <charset val="136"/>
      </rPr>
      <t>標楷體</t>
    </r>
    <r>
      <rPr>
        <sz val="12"/>
        <color indexed="10"/>
        <rFont val="標楷體"/>
        <family val="4"/>
        <charset val="136"/>
      </rPr>
      <t>12</t>
    </r>
    <r>
      <rPr>
        <sz val="12"/>
        <color rgb="FFFF0000"/>
        <rFont val="標楷體"/>
        <family val="4"/>
        <charset val="136"/>
      </rPr>
      <t>級</t>
    </r>
    <r>
      <rPr>
        <sz val="12"/>
        <rFont val="標楷體"/>
        <family val="4"/>
        <charset val="136"/>
      </rPr>
      <t>，儲存格文字呈現完整勿壓字，列印範圍已設定，輸出前隱藏本列。
4.本表包括</t>
    </r>
    <r>
      <rPr>
        <sz val="12"/>
        <color indexed="10"/>
        <rFont val="標楷體"/>
        <family val="4"/>
        <charset val="136"/>
      </rPr>
      <t>5</t>
    </r>
    <r>
      <rPr>
        <sz val="12"/>
        <color rgb="FFFF0000"/>
        <rFont val="標楷體"/>
        <family val="4"/>
        <charset val="136"/>
      </rPr>
      <t>張工作表</t>
    </r>
    <r>
      <rPr>
        <sz val="12"/>
        <rFont val="標楷體"/>
        <family val="4"/>
        <charset val="136"/>
      </rPr>
      <t>，請確實填寫。相關參考資料請貼入新增工作表，如薪資標準、報價單等。</t>
    </r>
    <phoneticPr fontId="5" type="noConversion"/>
  </si>
  <si>
    <t>數量</t>
    <phoneticPr fontId="5" type="noConversion"/>
  </si>
  <si>
    <t>請保留修改意見</t>
    <phoneticPr fontId="2" type="noConversion"/>
  </si>
  <si>
    <r>
      <t>勞保費、健保費</t>
    </r>
    <r>
      <rPr>
        <sz val="12"/>
        <rFont val="Times New Roman"/>
        <family val="1"/>
      </rPr>
      <t/>
    </r>
    <phoneticPr fontId="5" type="noConversion"/>
  </si>
  <si>
    <t>自籌款</t>
    <phoneticPr fontId="2" type="noConversion"/>
  </si>
  <si>
    <t>申請單位：</t>
    <phoneticPr fontId="2" type="noConversion"/>
  </si>
  <si>
    <t>計畫名稱：</t>
    <phoneticPr fontId="2" type="noConversion"/>
  </si>
  <si>
    <t>教育部補助人工智慧技術與應用領域系列課程計畫項目經費</t>
    <phoneticPr fontId="2" type="noConversion"/>
  </si>
  <si>
    <r>
      <t>計畫經費總額：ooo元，向本部申請補助金額：ooo元，自籌款：ooo</t>
    </r>
    <r>
      <rPr>
        <sz val="12"/>
        <color theme="1"/>
        <rFont val="標楷體"/>
        <family val="4"/>
        <charset val="136"/>
      </rPr>
      <t>元</t>
    </r>
    <phoneticPr fontId="5" type="noConversion"/>
  </si>
  <si>
    <t>本部核定補助金額：ooo元，經常門ooo元。</t>
    <phoneticPr fontId="5" type="noConversion"/>
  </si>
  <si>
    <t>本案為部分補助，補助比率oo％，補助依據：教育部補助推動人文及科技教育先導型計畫要點。</t>
    <phoneticPr fontId="5" type="noConversion"/>
  </si>
  <si>
    <t>計畫主持人費</t>
    <phoneticPr fontId="2" type="noConversion"/>
  </si>
  <si>
    <t>計畫主持人費之補充保費</t>
    <phoneticPr fontId="2" type="noConversion"/>
  </si>
  <si>
    <t>協同主持人費</t>
    <phoneticPr fontId="2" type="noConversion"/>
  </si>
  <si>
    <t>協同主持人費之補充保費</t>
    <phoneticPr fontId="2" type="noConversion"/>
  </si>
  <si>
    <t>出席費/諮詢費</t>
    <phoneticPr fontId="2" type="noConversion"/>
  </si>
  <si>
    <t>臨時工作人員(課程助教)</t>
    <phoneticPr fontId="2" type="noConversion"/>
  </si>
  <si>
    <t>人時</t>
    <phoneticPr fontId="2" type="noConversion"/>
  </si>
  <si>
    <t>人節</t>
    <phoneticPr fontId="5" type="noConversion"/>
  </si>
  <si>
    <t>雜費</t>
    <phoneticPr fontId="2" type="noConversion"/>
  </si>
  <si>
    <t>臨時工作人員(工作坊助教)</t>
    <phoneticPr fontId="2" type="noConversion"/>
  </si>
  <si>
    <t>交通差旅費(校外專家)</t>
    <phoneticPr fontId="5" type="noConversion"/>
  </si>
  <si>
    <t>交通差旅(計畫人員)</t>
    <phoneticPr fontId="2" type="noConversion"/>
  </si>
  <si>
    <t>實驗材料費</t>
    <phoneticPr fontId="2" type="noConversion"/>
  </si>
  <si>
    <t>車次</t>
    <phoneticPr fontId="2" type="noConversion"/>
  </si>
  <si>
    <t>1.專任行政助理1人(學士級1人)，本計畫人員共5人。
2.所編費用含薪資、法定保險費用、勞退金。
3.補(捐)助款不得編列加班費及應休未休特別工資。
4.未依學經歷(職級)或期程聘用人員，致補(捐)助剩餘款不得流用。
5.自籌款0元</t>
    <phoneticPr fontId="2" type="noConversion"/>
  </si>
  <si>
    <t>1.出席費、講座鐘點費、諮詢費、臨時人力費，及其相關勞保費、勞退金、補充保費，訂有固定標準給付對象之費用共351,024元。
2.依國內出差旅費報支要點規定之相關費用共139,500元。
3.辦理業務所需材料費、膳費、印刷費、實驗材料費、場地使用費、雜費，共120,071元。
4.自籌款OOO元。</t>
    <phoneticPr fontId="2" type="noConversion"/>
  </si>
  <si>
    <r>
      <t>擬向其他機關與民間團體申請補助：</t>
    </r>
    <r>
      <rPr>
        <sz val="12"/>
        <color theme="1"/>
        <rFont val="標楷體"/>
        <family val="4"/>
        <charset val="136"/>
      </rPr>
      <t xml:space="preserve">■ </t>
    </r>
    <r>
      <rPr>
        <sz val="12"/>
        <rFont val="標楷體"/>
        <family val="4"/>
        <charset val="136"/>
      </rPr>
      <t>無  □	有</t>
    </r>
    <phoneticPr fontId="5" type="noConversion"/>
  </si>
  <si>
    <t>餘款繳回方式:繳回 或 依據教育部補(捐)助及委辦經費核撥結報作業要點辦理。</t>
    <phoneticPr fontId="5" type="noConversion"/>
  </si>
  <si>
    <t>1.本計畫得編列主持人、兼任共/協同主持人(包含專/兼任助理)等，以5人為限。
2.為處理○○○(工作項目)，得聘○○○(級別)專任助理，其薪資可依學校聘任標準計算，如未依該學(經)歷聘用人員所致之剩餘經費不得流用，須全數繳回。(例：為處理計畫經費及行政事務，續聘碩士級專任助理○○○(助理姓名)，年資合併計算。
(1)108年1月至108年12月，計12人月，以第1年37,132元敘薪。
(2)109年1月至109年12月，計12人月，以第2年37,987元敘薪。
(3)110年1月至110年12月，計12人月，以第3年39,945元敘薪。)
(如未依該學經歷(職級)或期程聘用人員，致補助剩餘經費不得流用。)
3.為處理○○○(工作項目)，得聘兼任助理，每人每月以新臺幣5,000元為限，本計畫兼任人力為勞務型兼任助理。(例：為協助教師課程錄製及課程經營，聘用兼任助理3位各12個月，3人*12個月=36人月，每人每月4,500元。)
4.專任人員若12月1日仍在職者，始得按當年工作月數依比例編列年終獎金。以○○○年○○月在職起算，至○○○年12月止，計○○○個月*○○○/12=○○○個月。
5.計畫人力得編列勞健保費。
專業人力投保薪資○○○元，勞保費○○○元+健保費○○○元=○○○元，計○○○人月；
專任助理投保薪資○○○元，勞保費○○○元+健保費○○○元=○○○元，，計○○○人月；
兼任助理投保薪資○○○元，勞保費○○○元+健保費○○○元=○○○元，，計○○○人月。
6.計畫人力得編列勞工退休金(以投保薪資6%計算，請詳列公式)。
（例：專任助理提撥薪資○○○元*6%=○○○元，計○○○人月。）
7.專任人員年終獎金部分得編列補充保費，請詳列計算方式，確認驗算是否正確。
（例：專任助理年終獎金63,000元*1.91%=1,203元。）</t>
    <phoneticPr fontId="2" type="noConversion"/>
  </si>
  <si>
    <t>人
事
費</t>
    <phoneticPr fontId="5" type="noConversion"/>
  </si>
  <si>
    <t>1.以邀請本機關人員以外之學者專家，參加具有政策性或專案性重大諮詢事項會議為限。
2.出席費之支給，以每次會議新臺幣2,500元為上限，由各機關學校視會議諮詢性質及業務繁簡程度支給。                         
（例：各邀請2位學者專家，就本校數位學習機制建立、課程製作及課程經營等3階段進行諮詢，3階段*2人=6人次，每次2,000元，依「中央政府各機關學校出席費及稿費支給要點」辦理。）</t>
    <phoneticPr fontId="5" type="noConversion"/>
  </si>
  <si>
    <t>1.依「講座鐘點費支給表」辦理。                                                    2.邀請校外專家學者演講或協同教學，依規定國內專家學者：2,000元/節；與主辦機關(構)、學校有隸屬關係之機關(構)學校人員：1,500元/節。內聘主辦或訓練機關(構)學校人員1,000元/節。計畫邀請校外產學研專家專題講授，發予講座鐘點費，不另發予撰稿費。
3.例：每場邀請學者專家1位*4門課程*每課程有2次*2節*2輪</t>
    <phoneticPr fontId="2" type="noConversion"/>
  </si>
  <si>
    <t xml:space="preserve">1.以現行勞動基準法所訂每人每小時最低基本工資1.2倍為支給上限，但大專校院如訂有工讀費支給規定者，得依其規定支給。                   2.工作日數=全部人時/8(每日工作時數)                              3.勞保、勞退部分請查照最新計算級距                               4.健保/補充保費擇一，表格請自行修改。                            5.例4門課*2人/門*2次開課*15星期*6小時        </t>
    <phoneticPr fontId="2" type="noConversion"/>
  </si>
  <si>
    <t>1.以現行勞動基準法所訂每人每小時最低基本工資1.2倍為支給上限，但大專校院如訂有工讀費支給規定者，得依其規定支給。                   2.工作日數=全部人時/8(每日工作時數)                              3.勞保、勞退部分請查照最新計算級距                               4.健保/補充保費擇一，表格請自行修改。                             5.例2日工作坊*4門課*3人，每日8小時</t>
    <phoneticPr fontId="2" type="noConversion"/>
  </si>
  <si>
    <t>1.半日、一日不同者，請自行增列表格分開填寫，核實結報。
2.半日者，以每人餐(80元)及1次茶點(40元)計；1日者以每人2餐及1次茶點計，上限200 元(80元+40 元+80 元)。午、晚餐每餐單價須於80元範圍內供應；辦理期程第1天(含僅為1日者)不提供早餐。
3.工作坊(人次)、研討會(人次)、研習(人次)活動-工作坊、研討、研習等活動。200元/日*80人次                                              4.計畫內部工作會、座談、諮詢等非對外公開會議，以80元*80/人次計算</t>
    <phoneticPr fontId="2" type="noConversion"/>
  </si>
  <si>
    <t>人次</t>
    <phoneticPr fontId="2" type="noConversion"/>
  </si>
  <si>
    <t xml:space="preserve">1.依國內出差旅費報支要點核實報支。
2.例預估地點臺北-左營(高鐵來回)2,960元17人次，台北-台中(高鐵來回)1,400元17人次。 
</t>
    <phoneticPr fontId="5" type="noConversion"/>
  </si>
  <si>
    <t xml:space="preserve">1.依國內出差旅費報支要點核實報支。
2.例計畫啟動會議1場+期中審查會議1場+工作檢討會議4場+結案報告會議1場+成果發表會議1場，共8場會議，每場派1名計畫成員參加，共計8人次。                   </t>
    <phoneticPr fontId="2" type="noConversion"/>
  </si>
  <si>
    <t>交通費</t>
    <phoneticPr fontId="2" type="noConversion"/>
  </si>
  <si>
    <t>人次</t>
    <phoneticPr fontId="2" type="noConversion"/>
  </si>
  <si>
    <t>保險費</t>
    <phoneticPr fontId="2" type="noConversion"/>
  </si>
  <si>
    <t>學生校外參訪所需交通費。</t>
    <phoneticPr fontId="2" type="noConversion"/>
  </si>
  <si>
    <t>學生校外參訪所需保險費。</t>
    <phoneticPr fontId="2" type="noConversion"/>
  </si>
  <si>
    <r>
      <t>1.課程課程教材、文件資料等印製費、辦理課程工作坊、活動海報、配套、</t>
    </r>
    <r>
      <rPr>
        <sz val="12"/>
        <rFont val="標楷體"/>
        <family val="4"/>
        <charset val="136"/>
      </rPr>
      <t>教案交流手冊等。
2.單價*數量</t>
    </r>
    <phoneticPr fontId="5" type="noConversion"/>
  </si>
  <si>
    <t>1.凡前項費用未列之辦公事務費用屬之。如文具用品、紙張、資訊耗材、資料夾、郵資等屬之。請條列採購品項、用途、單價、數量、小計，並於最後加總合計。
2.單價未達1萬元，使用期限未超過2年。</t>
    <phoneticPr fontId="2" type="noConversion"/>
  </si>
  <si>
    <t>1.核實報結                                                              2.單價未達1萬元。
3.以本案補助課程所用實驗材料為限，不含紙張、文具、碳粉匣等一般耗材。(務必簡列明細)</t>
    <phoneticPr fontId="2" type="noConversion"/>
  </si>
  <si>
    <t>人月</t>
    <phoneticPr fontId="2" type="noConversion"/>
  </si>
  <si>
    <t>計畫期程：109年核定日起至111年7月31日</t>
    <phoneticPr fontId="5" type="noConversion"/>
  </si>
  <si>
    <t>本案人力○位，專任助理○位。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</si>
</sst>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_(* #,##0.00_);_(* \(#,##0.00\);_(* &quot;-&quot;??_);_(@_)"/>
    <numFmt numFmtId="177" formatCode="_-* #,##0_-;\-* #,##0_-;_-* &quot;-&quot;??_-;_-@_-"/>
    <numFmt numFmtId="178" formatCode="0_ "/>
    <numFmt numFmtId="179" formatCode="_(* #,##0_);_(* \(#,##0\);_(* &quot;-&quot;??_);_(@_)"/>
  </numFmts>
  <fonts count="20" x14ac:knownFonts="1"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indexed="9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000000"/>
      <name val="標楷體"/>
      <family val="4"/>
      <charset val="136"/>
    </font>
    <font>
      <sz val="12"/>
      <color rgb="FF0070C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標楷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</cellStyleXfs>
  <cellXfs count="223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179" fontId="11" fillId="0" borderId="1" xfId="2" applyNumberFormat="1" applyFont="1" applyBorder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179" fontId="11" fillId="0" borderId="3" xfId="2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10" fontId="11" fillId="0" borderId="3" xfId="4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9" fontId="11" fillId="0" borderId="6" xfId="2" applyNumberFormat="1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9" fontId="11" fillId="0" borderId="9" xfId="2" applyNumberFormat="1" applyFont="1" applyBorder="1" applyAlignment="1">
      <alignment vertical="center"/>
    </xf>
    <xf numFmtId="179" fontId="11" fillId="2" borderId="9" xfId="2" applyNumberFormat="1" applyFont="1" applyFill="1" applyBorder="1" applyAlignment="1" applyProtection="1">
      <alignment vertical="center"/>
      <protection locked="0"/>
    </xf>
    <xf numFmtId="179" fontId="11" fillId="0" borderId="10" xfId="2" applyNumberFormat="1" applyFont="1" applyBorder="1" applyAlignment="1">
      <alignment vertical="center"/>
    </xf>
    <xf numFmtId="10" fontId="11" fillId="0" borderId="10" xfId="4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11" fillId="0" borderId="0" xfId="0" applyFont="1"/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right" vertical="center" wrapText="1"/>
    </xf>
    <xf numFmtId="0" fontId="11" fillId="3" borderId="11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5" fillId="0" borderId="0" xfId="0" applyFont="1" applyBorder="1" applyAlignment="1">
      <alignment horizontal="right" vertical="center" wrapText="1"/>
    </xf>
    <xf numFmtId="3" fontId="16" fillId="3" borderId="12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3" fontId="16" fillId="3" borderId="12" xfId="0" applyNumberFormat="1" applyFont="1" applyFill="1" applyBorder="1" applyAlignment="1">
      <alignment vertical="center"/>
    </xf>
    <xf numFmtId="0" fontId="15" fillId="0" borderId="13" xfId="0" applyFont="1" applyBorder="1" applyAlignment="1">
      <alignment horizontal="left" vertical="center" wrapText="1"/>
    </xf>
    <xf numFmtId="10" fontId="16" fillId="3" borderId="12" xfId="4" applyNumberFormat="1" applyFont="1" applyFill="1" applyBorder="1" applyAlignment="1">
      <alignment vertical="center"/>
    </xf>
    <xf numFmtId="10" fontId="16" fillId="3" borderId="0" xfId="4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177" fontId="4" fillId="0" borderId="1" xfId="3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0" fontId="4" fillId="4" borderId="0" xfId="1" applyFont="1" applyFill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177" fontId="4" fillId="0" borderId="8" xfId="3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right" vertical="center" wrapText="1"/>
    </xf>
    <xf numFmtId="0" fontId="4" fillId="0" borderId="10" xfId="1" applyFont="1" applyBorder="1" applyAlignment="1">
      <alignment horizontal="left" vertical="center" wrapText="1"/>
    </xf>
    <xf numFmtId="3" fontId="9" fillId="0" borderId="1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center" wrapText="1"/>
    </xf>
    <xf numFmtId="3" fontId="4" fillId="4" borderId="0" xfId="1" applyNumberFormat="1" applyFont="1" applyFill="1" applyAlignment="1">
      <alignment vertical="center"/>
    </xf>
    <xf numFmtId="177" fontId="4" fillId="0" borderId="1" xfId="3" applyNumberFormat="1" applyFont="1" applyBorder="1" applyAlignment="1">
      <alignment horizontal="right" vertical="center" wrapText="1"/>
    </xf>
    <xf numFmtId="0" fontId="4" fillId="3" borderId="0" xfId="1" applyFont="1" applyFill="1" applyBorder="1" applyAlignment="1">
      <alignment vertical="center" wrapText="1"/>
    </xf>
    <xf numFmtId="177" fontId="4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1" applyNumberFormat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3" fontId="4" fillId="0" borderId="1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vertical="top" wrapText="1"/>
    </xf>
    <xf numFmtId="0" fontId="4" fillId="0" borderId="0" xfId="1" applyFont="1" applyBorder="1" applyAlignment="1">
      <alignment horizontal="justify" vertical="top" wrapText="1"/>
    </xf>
    <xf numFmtId="3" fontId="4" fillId="3" borderId="15" xfId="1" applyNumberFormat="1" applyFont="1" applyFill="1" applyBorder="1" applyAlignment="1">
      <alignment vertical="center" wrapText="1"/>
    </xf>
    <xf numFmtId="1" fontId="4" fillId="4" borderId="15" xfId="1" applyNumberFormat="1" applyFont="1" applyFill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4" xfId="1" applyFont="1" applyBorder="1" applyAlignment="1">
      <alignment horizontal="justify" vertical="center"/>
    </xf>
    <xf numFmtId="0" fontId="4" fillId="0" borderId="0" xfId="1" applyFont="1" applyBorder="1" applyAlignment="1">
      <alignment horizontal="justify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6" xfId="1" applyFont="1" applyBorder="1" applyAlignment="1">
      <alignment vertical="center"/>
    </xf>
    <xf numFmtId="0" fontId="4" fillId="0" borderId="17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3" fontId="4" fillId="0" borderId="19" xfId="1" applyNumberFormat="1" applyFont="1" applyBorder="1" applyAlignment="1">
      <alignment vertical="center" wrapText="1"/>
    </xf>
    <xf numFmtId="0" fontId="4" fillId="0" borderId="20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top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77" fontId="4" fillId="0" borderId="0" xfId="3" applyNumberFormat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11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4" fillId="5" borderId="0" xfId="1" applyFont="1" applyFill="1" applyAlignment="1">
      <alignment horizontal="right" vertical="center"/>
    </xf>
    <xf numFmtId="3" fontId="4" fillId="4" borderId="15" xfId="1" applyNumberFormat="1" applyFont="1" applyFill="1" applyBorder="1" applyAlignment="1">
      <alignment vertical="center"/>
    </xf>
    <xf numFmtId="0" fontId="4" fillId="6" borderId="25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vertical="center"/>
    </xf>
    <xf numFmtId="0" fontId="4" fillId="0" borderId="40" xfId="1" applyFont="1" applyBorder="1" applyAlignment="1">
      <alignment vertical="center" wrapText="1"/>
    </xf>
    <xf numFmtId="0" fontId="4" fillId="0" borderId="8" xfId="1" applyNumberFormat="1" applyFont="1" applyBorder="1" applyAlignment="1">
      <alignment horizontal="right" vertical="center" wrapText="1"/>
    </xf>
    <xf numFmtId="3" fontId="4" fillId="6" borderId="26" xfId="1" applyNumberFormat="1" applyFont="1" applyFill="1" applyBorder="1" applyAlignment="1">
      <alignment horizontal="right" vertical="center" wrapText="1"/>
    </xf>
    <xf numFmtId="178" fontId="4" fillId="0" borderId="9" xfId="1" applyNumberFormat="1" applyFont="1" applyBorder="1" applyAlignment="1">
      <alignment horizontal="right" vertical="center" wrapText="1"/>
    </xf>
    <xf numFmtId="177" fontId="4" fillId="5" borderId="0" xfId="1" applyNumberFormat="1" applyFont="1" applyFill="1" applyAlignment="1">
      <alignment horizontal="right" vertical="center"/>
    </xf>
    <xf numFmtId="177" fontId="4" fillId="5" borderId="15" xfId="1" applyNumberFormat="1" applyFont="1" applyFill="1" applyBorder="1" applyAlignment="1">
      <alignment horizontal="right" vertical="center"/>
    </xf>
    <xf numFmtId="0" fontId="18" fillId="0" borderId="0" xfId="1" applyFont="1" applyFill="1" applyAlignment="1">
      <alignment horizontal="center" vertical="center" wrapText="1"/>
    </xf>
    <xf numFmtId="0" fontId="4" fillId="0" borderId="2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39" xfId="1" applyFont="1" applyBorder="1" applyAlignment="1">
      <alignment horizontal="left" vertical="center" wrapText="1"/>
    </xf>
    <xf numFmtId="0" fontId="19" fillId="0" borderId="48" xfId="1" applyFont="1" applyBorder="1" applyAlignment="1">
      <alignment horizontal="left" vertical="top" wrapText="1"/>
    </xf>
    <xf numFmtId="0" fontId="19" fillId="0" borderId="14" xfId="1" applyFont="1" applyBorder="1" applyAlignment="1">
      <alignment horizontal="justify" vertical="top" wrapText="1"/>
    </xf>
    <xf numFmtId="3" fontId="4" fillId="0" borderId="0" xfId="1" applyNumberFormat="1" applyFont="1">
      <alignment vertical="center"/>
    </xf>
    <xf numFmtId="0" fontId="4" fillId="0" borderId="40" xfId="1" applyFont="1" applyBorder="1" applyAlignment="1">
      <alignment horizontal="center" vertical="center" wrapText="1"/>
    </xf>
    <xf numFmtId="177" fontId="4" fillId="0" borderId="8" xfId="3" applyNumberFormat="1" applyFont="1" applyBorder="1" applyAlignment="1">
      <alignment horizontal="center" vertical="center"/>
    </xf>
    <xf numFmtId="0" fontId="4" fillId="0" borderId="40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19" fillId="0" borderId="48" xfId="1" applyFont="1" applyBorder="1" applyAlignment="1">
      <alignment horizontal="left" vertical="top" wrapText="1"/>
    </xf>
    <xf numFmtId="0" fontId="4" fillId="0" borderId="54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179" fontId="4" fillId="0" borderId="10" xfId="2" applyNumberFormat="1" applyFont="1" applyBorder="1" applyAlignment="1">
      <alignment horizontal="center" vertical="center"/>
    </xf>
    <xf numFmtId="0" fontId="11" fillId="0" borderId="14" xfId="1" applyFont="1" applyBorder="1" applyAlignment="1">
      <alignment vertical="top" wrapText="1"/>
    </xf>
    <xf numFmtId="0" fontId="11" fillId="0" borderId="38" xfId="0" applyFont="1" applyBorder="1" applyAlignment="1">
      <alignment horizontal="left" vertical="top" wrapText="1"/>
    </xf>
    <xf numFmtId="0" fontId="4" fillId="0" borderId="14" xfId="1" quotePrefix="1" applyFont="1" applyBorder="1" applyAlignment="1">
      <alignment horizontal="left" vertical="center" wrapText="1"/>
    </xf>
    <xf numFmtId="0" fontId="11" fillId="0" borderId="14" xfId="1" applyFont="1" applyBorder="1" applyAlignment="1">
      <alignment horizontal="left" vertical="top" wrapText="1"/>
    </xf>
    <xf numFmtId="3" fontId="4" fillId="0" borderId="0" xfId="1" applyNumberFormat="1" applyFont="1" applyBorder="1">
      <alignment vertical="center"/>
    </xf>
    <xf numFmtId="0" fontId="4" fillId="0" borderId="48" xfId="1" applyFont="1" applyBorder="1" applyAlignment="1">
      <alignment horizontal="left" vertical="top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54" xfId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2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177" fontId="4" fillId="0" borderId="8" xfId="3" applyNumberFormat="1" applyFont="1" applyBorder="1" applyAlignment="1">
      <alignment horizontal="center" vertical="center"/>
    </xf>
    <xf numFmtId="177" fontId="4" fillId="0" borderId="10" xfId="3" applyNumberFormat="1" applyFont="1" applyBorder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 indent="5"/>
    </xf>
    <xf numFmtId="0" fontId="7" fillId="0" borderId="23" xfId="0" applyFont="1" applyBorder="1" applyAlignment="1">
      <alignment horizontal="right" vertical="center" wrapText="1" indent="5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top" wrapText="1"/>
    </xf>
    <xf numFmtId="0" fontId="0" fillId="0" borderId="38" xfId="0" applyBorder="1" applyAlignment="1">
      <alignment vertical="top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47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39" xfId="1" applyFont="1" applyBorder="1" applyAlignment="1">
      <alignment vertical="center" wrapText="1"/>
    </xf>
    <xf numFmtId="0" fontId="4" fillId="0" borderId="39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8" xfId="1" applyFont="1" applyBorder="1" applyAlignment="1">
      <alignment horizontal="left" vertical="top" wrapText="1"/>
    </xf>
    <xf numFmtId="0" fontId="4" fillId="0" borderId="55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left" vertical="top" wrapText="1"/>
    </xf>
    <xf numFmtId="177" fontId="4" fillId="0" borderId="10" xfId="3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 wrapText="1"/>
    </xf>
  </cellXfs>
  <cellStyles count="5">
    <cellStyle name="一般" xfId="0" builtinId="0"/>
    <cellStyle name="一般 2" xfId="1"/>
    <cellStyle name="千分位" xfId="2" builtinId="3"/>
    <cellStyle name="千分位 2" xfId="3"/>
    <cellStyle name="百分比" xfId="4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47"/>
  <sheetViews>
    <sheetView tabSelected="1" topLeftCell="A30" zoomScale="98" zoomScaleNormal="98" zoomScalePageLayoutView="120" workbookViewId="0">
      <selection activeCell="C22" sqref="C22"/>
    </sheetView>
  </sheetViews>
  <sheetFormatPr defaultColWidth="8.875" defaultRowHeight="16.5" x14ac:dyDescent="0.25"/>
  <cols>
    <col min="1" max="1" width="3.875" style="41" customWidth="1"/>
    <col min="2" max="2" width="13.375" style="41" customWidth="1"/>
    <col min="3" max="3" width="10.5" style="110" customWidth="1"/>
    <col min="4" max="4" width="6.125" style="111" customWidth="1"/>
    <col min="5" max="5" width="5.125" style="112" customWidth="1"/>
    <col min="6" max="6" width="10.875" style="41" customWidth="1"/>
    <col min="7" max="7" width="68.375" style="41" customWidth="1"/>
    <col min="8" max="8" width="32" style="41" customWidth="1"/>
    <col min="9" max="9" width="27.125" style="97" customWidth="1"/>
    <col min="10" max="10" width="14.375" style="97" customWidth="1"/>
    <col min="11" max="11" width="15.5" style="41" customWidth="1"/>
    <col min="12" max="16384" width="8.875" style="41"/>
  </cols>
  <sheetData>
    <row r="1" spans="1:12" ht="101.1" customHeight="1" x14ac:dyDescent="0.25">
      <c r="A1" s="173" t="s">
        <v>61</v>
      </c>
      <c r="B1" s="173"/>
      <c r="C1" s="173"/>
      <c r="D1" s="173"/>
      <c r="E1" s="173"/>
      <c r="F1" s="173"/>
      <c r="G1" s="173"/>
      <c r="H1" s="126" t="s">
        <v>63</v>
      </c>
      <c r="I1" s="39" t="s">
        <v>59</v>
      </c>
      <c r="J1" s="40" t="s">
        <v>16</v>
      </c>
      <c r="K1" s="113" t="s">
        <v>53</v>
      </c>
      <c r="L1" s="41" t="s">
        <v>65</v>
      </c>
    </row>
    <row r="2" spans="1:12" s="45" customFormat="1" ht="33" customHeight="1" thickBot="1" x14ac:dyDescent="0.3">
      <c r="A2" s="182" t="s">
        <v>68</v>
      </c>
      <c r="B2" s="182"/>
      <c r="C2" s="182"/>
      <c r="D2" s="182"/>
      <c r="E2" s="182"/>
      <c r="F2" s="182"/>
      <c r="G2" s="182"/>
      <c r="H2" s="42"/>
      <c r="I2" s="43" t="s">
        <v>55</v>
      </c>
      <c r="J2" s="44" t="s">
        <v>15</v>
      </c>
      <c r="K2" s="114" t="s">
        <v>54</v>
      </c>
    </row>
    <row r="3" spans="1:12" s="45" customFormat="1" ht="24" customHeight="1" x14ac:dyDescent="0.25">
      <c r="A3" s="46"/>
      <c r="B3" s="47"/>
      <c r="C3" s="129"/>
      <c r="D3" s="129"/>
      <c r="E3" s="129"/>
      <c r="F3" s="129"/>
      <c r="G3" s="186" t="s">
        <v>43</v>
      </c>
      <c r="H3" s="48"/>
      <c r="I3" s="49" t="s">
        <v>49</v>
      </c>
      <c r="J3" s="50"/>
      <c r="K3" s="115"/>
    </row>
    <row r="4" spans="1:12" s="45" customFormat="1" ht="24" customHeight="1" thickBot="1" x14ac:dyDescent="0.3">
      <c r="A4" s="47"/>
      <c r="B4" s="47"/>
      <c r="C4" s="129"/>
      <c r="D4" s="129"/>
      <c r="E4" s="129"/>
      <c r="F4" s="129"/>
      <c r="G4" s="187"/>
      <c r="H4" s="51"/>
      <c r="I4" s="52"/>
      <c r="J4" s="50"/>
      <c r="K4" s="115"/>
    </row>
    <row r="5" spans="1:12" s="45" customFormat="1" ht="32.1" customHeight="1" x14ac:dyDescent="0.25">
      <c r="A5" s="174" t="s">
        <v>66</v>
      </c>
      <c r="B5" s="175"/>
      <c r="C5" s="175"/>
      <c r="D5" s="175"/>
      <c r="E5" s="176"/>
      <c r="F5" s="177" t="s">
        <v>67</v>
      </c>
      <c r="G5" s="178"/>
      <c r="H5" s="53"/>
      <c r="I5" s="49" t="s">
        <v>50</v>
      </c>
      <c r="J5" s="50"/>
      <c r="K5" s="115" t="s">
        <v>60</v>
      </c>
    </row>
    <row r="6" spans="1:12" s="45" customFormat="1" ht="21" customHeight="1" thickBot="1" x14ac:dyDescent="0.3">
      <c r="A6" s="183" t="s">
        <v>109</v>
      </c>
      <c r="B6" s="184"/>
      <c r="C6" s="184"/>
      <c r="D6" s="184"/>
      <c r="E6" s="184"/>
      <c r="F6" s="184"/>
      <c r="G6" s="185"/>
      <c r="H6" s="54"/>
      <c r="I6" s="55"/>
      <c r="J6" s="50"/>
      <c r="K6" s="115"/>
    </row>
    <row r="7" spans="1:12" s="45" customFormat="1" ht="3.75" customHeight="1" x14ac:dyDescent="0.25">
      <c r="A7" s="168"/>
      <c r="B7" s="169"/>
      <c r="C7" s="169"/>
      <c r="D7" s="169"/>
      <c r="E7" s="169"/>
      <c r="F7" s="169"/>
      <c r="G7" s="170"/>
      <c r="H7" s="54"/>
      <c r="I7" s="49" t="s">
        <v>51</v>
      </c>
      <c r="J7" s="50"/>
      <c r="K7" s="115"/>
    </row>
    <row r="8" spans="1:12" s="45" customFormat="1" ht="17.25" thickBot="1" x14ac:dyDescent="0.3">
      <c r="A8" s="179" t="s">
        <v>69</v>
      </c>
      <c r="B8" s="180"/>
      <c r="C8" s="180"/>
      <c r="D8" s="180"/>
      <c r="E8" s="180"/>
      <c r="F8" s="180"/>
      <c r="G8" s="181"/>
      <c r="H8" s="56"/>
      <c r="I8" s="57"/>
      <c r="J8" s="50"/>
      <c r="K8" s="115"/>
    </row>
    <row r="9" spans="1:12" s="45" customFormat="1" ht="17.25" thickBot="1" x14ac:dyDescent="0.3">
      <c r="A9" s="152" t="s">
        <v>88</v>
      </c>
      <c r="B9" s="153"/>
      <c r="C9" s="153"/>
      <c r="D9" s="153"/>
      <c r="E9" s="153"/>
      <c r="F9" s="153"/>
      <c r="G9" s="154"/>
      <c r="H9" s="53"/>
      <c r="I9" s="58"/>
      <c r="J9" s="50"/>
      <c r="K9" s="115"/>
    </row>
    <row r="10" spans="1:12" s="45" customFormat="1" ht="17.25" thickBot="1" x14ac:dyDescent="0.3">
      <c r="A10" s="152" t="s">
        <v>70</v>
      </c>
      <c r="B10" s="153"/>
      <c r="C10" s="153"/>
      <c r="D10" s="153"/>
      <c r="E10" s="153"/>
      <c r="F10" s="153"/>
      <c r="G10" s="154"/>
      <c r="H10" s="53"/>
      <c r="I10" s="59"/>
      <c r="J10" s="50"/>
      <c r="K10" s="115"/>
    </row>
    <row r="11" spans="1:12" s="45" customFormat="1" x14ac:dyDescent="0.25">
      <c r="A11" s="168" t="s">
        <v>71</v>
      </c>
      <c r="B11" s="169"/>
      <c r="C11" s="169"/>
      <c r="D11" s="169"/>
      <c r="E11" s="169"/>
      <c r="F11" s="169"/>
      <c r="G11" s="170"/>
      <c r="H11" s="53"/>
      <c r="I11" s="59"/>
      <c r="J11" s="50"/>
      <c r="K11" s="115"/>
    </row>
    <row r="12" spans="1:12" s="1" customFormat="1" x14ac:dyDescent="0.25">
      <c r="A12" s="155" t="s">
        <v>89</v>
      </c>
      <c r="B12" s="156"/>
      <c r="C12" s="156"/>
      <c r="D12" s="156"/>
      <c r="E12" s="156"/>
      <c r="F12" s="156"/>
      <c r="G12" s="157"/>
      <c r="H12" s="53"/>
      <c r="I12" s="60"/>
      <c r="J12" s="50"/>
      <c r="K12" s="115"/>
    </row>
    <row r="13" spans="1:12" s="45" customFormat="1" ht="17.25" thickBot="1" x14ac:dyDescent="0.3">
      <c r="A13" s="158" t="s">
        <v>110</v>
      </c>
      <c r="B13" s="159"/>
      <c r="C13" s="159"/>
      <c r="D13" s="159"/>
      <c r="E13" s="159"/>
      <c r="F13" s="159"/>
      <c r="G13" s="160"/>
      <c r="H13" s="53"/>
      <c r="I13" s="59"/>
      <c r="J13" s="50"/>
      <c r="K13" s="115"/>
    </row>
    <row r="14" spans="1:12" s="45" customFormat="1" ht="20.100000000000001" customHeight="1" x14ac:dyDescent="0.25">
      <c r="A14" s="161" t="s">
        <v>0</v>
      </c>
      <c r="B14" s="162"/>
      <c r="C14" s="165" t="s">
        <v>1</v>
      </c>
      <c r="D14" s="166"/>
      <c r="E14" s="166"/>
      <c r="F14" s="166"/>
      <c r="G14" s="167"/>
      <c r="H14" s="61"/>
      <c r="I14" s="62"/>
      <c r="J14" s="50"/>
      <c r="K14" s="115"/>
    </row>
    <row r="15" spans="1:12" ht="20.100000000000001" customHeight="1" x14ac:dyDescent="0.25">
      <c r="A15" s="163"/>
      <c r="B15" s="164"/>
      <c r="C15" s="63" t="s">
        <v>45</v>
      </c>
      <c r="D15" s="171" t="s">
        <v>62</v>
      </c>
      <c r="E15" s="172"/>
      <c r="F15" s="128" t="s">
        <v>46</v>
      </c>
      <c r="G15" s="64" t="s">
        <v>2</v>
      </c>
      <c r="H15" s="65"/>
      <c r="I15" s="66"/>
      <c r="J15" s="67"/>
      <c r="K15" s="116"/>
    </row>
    <row r="16" spans="1:12" ht="30" customHeight="1" x14ac:dyDescent="0.25">
      <c r="A16" s="219" t="s">
        <v>91</v>
      </c>
      <c r="B16" s="212" t="s">
        <v>72</v>
      </c>
      <c r="C16" s="135"/>
      <c r="D16" s="135"/>
      <c r="E16" s="221" t="s">
        <v>108</v>
      </c>
      <c r="F16" s="142"/>
      <c r="G16" s="148" t="s">
        <v>90</v>
      </c>
      <c r="H16" s="65"/>
      <c r="I16" s="66"/>
      <c r="J16" s="67"/>
      <c r="K16" s="116"/>
    </row>
    <row r="17" spans="1:12" ht="42" customHeight="1" x14ac:dyDescent="0.25">
      <c r="A17" s="149"/>
      <c r="B17" s="212" t="s">
        <v>73</v>
      </c>
      <c r="C17" s="135"/>
      <c r="D17" s="135"/>
      <c r="E17" s="221" t="s">
        <v>108</v>
      </c>
      <c r="F17" s="142"/>
      <c r="G17" s="151"/>
      <c r="H17" s="65"/>
      <c r="I17" s="66"/>
      <c r="J17" s="67"/>
      <c r="K17" s="116"/>
    </row>
    <row r="18" spans="1:12" ht="54" customHeight="1" x14ac:dyDescent="0.25">
      <c r="A18" s="149"/>
      <c r="B18" s="212" t="s">
        <v>74</v>
      </c>
      <c r="C18" s="135"/>
      <c r="D18" s="135"/>
      <c r="E18" s="221" t="s">
        <v>108</v>
      </c>
      <c r="F18" s="142"/>
      <c r="G18" s="151"/>
      <c r="H18" s="65"/>
      <c r="I18" s="66"/>
      <c r="J18" s="67"/>
      <c r="K18" s="116"/>
    </row>
    <row r="19" spans="1:12" ht="45" customHeight="1" x14ac:dyDescent="0.25">
      <c r="A19" s="149"/>
      <c r="B19" s="212" t="s">
        <v>75</v>
      </c>
      <c r="C19" s="135"/>
      <c r="D19" s="135"/>
      <c r="E19" s="221" t="s">
        <v>108</v>
      </c>
      <c r="F19" s="142"/>
      <c r="G19" s="151"/>
      <c r="H19" s="65"/>
      <c r="I19" s="66"/>
      <c r="J19" s="67"/>
      <c r="K19" s="116"/>
    </row>
    <row r="20" spans="1:12" ht="79.5" customHeight="1" x14ac:dyDescent="0.25">
      <c r="A20" s="149"/>
      <c r="B20" s="222" t="s">
        <v>52</v>
      </c>
      <c r="C20" s="69"/>
      <c r="D20" s="70"/>
      <c r="E20" s="221" t="s">
        <v>108</v>
      </c>
      <c r="F20" s="72"/>
      <c r="G20" s="151"/>
      <c r="H20" s="141"/>
      <c r="I20" s="74"/>
      <c r="J20" s="75"/>
      <c r="K20" s="116"/>
    </row>
    <row r="21" spans="1:12" ht="39.950000000000003" customHeight="1" x14ac:dyDescent="0.25">
      <c r="A21" s="149"/>
      <c r="B21" s="120" t="s">
        <v>56</v>
      </c>
      <c r="C21" s="76"/>
      <c r="D21" s="121"/>
      <c r="E21" s="71"/>
      <c r="F21" s="72"/>
      <c r="G21" s="151"/>
      <c r="H21" s="73"/>
      <c r="I21" s="74"/>
      <c r="J21" s="75">
        <f>F21</f>
        <v>0</v>
      </c>
      <c r="K21" s="116"/>
      <c r="L21" s="45"/>
    </row>
    <row r="22" spans="1:12" ht="39.950000000000003" customHeight="1" x14ac:dyDescent="0.25">
      <c r="A22" s="149"/>
      <c r="B22" s="213" t="s">
        <v>64</v>
      </c>
      <c r="C22" s="76"/>
      <c r="D22" s="123"/>
      <c r="E22" s="221" t="s">
        <v>108</v>
      </c>
      <c r="F22" s="72"/>
      <c r="G22" s="151"/>
      <c r="H22" s="73"/>
      <c r="I22" s="74"/>
      <c r="J22" s="75"/>
      <c r="K22" s="116"/>
      <c r="L22" s="45"/>
    </row>
    <row r="23" spans="1:12" ht="39.950000000000003" customHeight="1" x14ac:dyDescent="0.25">
      <c r="A23" s="149"/>
      <c r="B23" s="214"/>
      <c r="C23" s="76"/>
      <c r="D23" s="123"/>
      <c r="E23" s="221" t="s">
        <v>108</v>
      </c>
      <c r="F23" s="72"/>
      <c r="G23" s="151"/>
      <c r="H23" s="73"/>
      <c r="I23" s="74"/>
      <c r="J23" s="75"/>
      <c r="K23" s="116"/>
    </row>
    <row r="24" spans="1:12" ht="39.950000000000003" customHeight="1" x14ac:dyDescent="0.25">
      <c r="A24" s="149"/>
      <c r="B24" s="215" t="s">
        <v>3</v>
      </c>
      <c r="C24" s="76"/>
      <c r="D24" s="70"/>
      <c r="E24" s="221" t="s">
        <v>108</v>
      </c>
      <c r="F24" s="72"/>
      <c r="G24" s="151"/>
      <c r="H24" s="73"/>
      <c r="I24" s="74"/>
      <c r="J24" s="75"/>
      <c r="K24" s="116"/>
    </row>
    <row r="25" spans="1:12" ht="39.950000000000003" customHeight="1" thickBot="1" x14ac:dyDescent="0.3">
      <c r="A25" s="149"/>
      <c r="B25" s="216"/>
      <c r="C25" s="76"/>
      <c r="D25" s="70"/>
      <c r="E25" s="221" t="s">
        <v>108</v>
      </c>
      <c r="F25" s="72"/>
      <c r="G25" s="151"/>
      <c r="H25" s="73"/>
      <c r="I25" s="74"/>
      <c r="J25" s="75"/>
      <c r="K25" s="116"/>
    </row>
    <row r="26" spans="1:12" ht="70.5" customHeight="1" thickBot="1" x14ac:dyDescent="0.3">
      <c r="A26" s="149"/>
      <c r="B26" s="217" t="s">
        <v>4</v>
      </c>
      <c r="C26" s="78"/>
      <c r="D26" s="79"/>
      <c r="E26" s="221" t="s">
        <v>108</v>
      </c>
      <c r="F26" s="72"/>
      <c r="G26" s="218"/>
      <c r="H26" s="73"/>
      <c r="I26" s="77"/>
      <c r="J26" s="117" t="e">
        <f>ROUNDUP(((#REF!+J21)*1.91%),0)</f>
        <v>#REF!</v>
      </c>
      <c r="K26" s="116"/>
    </row>
    <row r="27" spans="1:12" ht="27" customHeight="1" x14ac:dyDescent="0.25">
      <c r="A27" s="150"/>
      <c r="B27" s="80" t="s">
        <v>14</v>
      </c>
      <c r="C27" s="81"/>
      <c r="D27" s="81"/>
      <c r="E27" s="82"/>
      <c r="F27" s="83">
        <f>SUM(F16:F26)</f>
        <v>0</v>
      </c>
      <c r="G27" s="84"/>
      <c r="H27" s="85"/>
      <c r="I27" s="77"/>
      <c r="J27" s="67"/>
      <c r="K27" s="116"/>
    </row>
    <row r="28" spans="1:12" ht="121.5" customHeight="1" x14ac:dyDescent="0.25">
      <c r="A28" s="197" t="s">
        <v>5</v>
      </c>
      <c r="B28" s="130" t="s">
        <v>76</v>
      </c>
      <c r="C28" s="76"/>
      <c r="D28" s="70"/>
      <c r="E28" s="71" t="s">
        <v>7</v>
      </c>
      <c r="F28" s="86">
        <f t="shared" ref="F28:F32" si="0">C28*D28</f>
        <v>0</v>
      </c>
      <c r="G28" s="131" t="s">
        <v>92</v>
      </c>
      <c r="H28" s="87"/>
      <c r="I28" s="74">
        <f>F28</f>
        <v>0</v>
      </c>
      <c r="J28" s="75">
        <f>F28</f>
        <v>0</v>
      </c>
      <c r="K28" s="124">
        <v>24000</v>
      </c>
    </row>
    <row r="29" spans="1:12" ht="137.25" customHeight="1" x14ac:dyDescent="0.25">
      <c r="A29" s="197"/>
      <c r="B29" s="68" t="s">
        <v>6</v>
      </c>
      <c r="C29" s="76"/>
      <c r="D29" s="70"/>
      <c r="E29" s="71" t="s">
        <v>79</v>
      </c>
      <c r="F29" s="86">
        <f t="shared" si="0"/>
        <v>0</v>
      </c>
      <c r="G29" s="143" t="s">
        <v>93</v>
      </c>
      <c r="H29" s="87"/>
      <c r="I29" s="77"/>
      <c r="J29" s="75"/>
      <c r="K29" s="116"/>
    </row>
    <row r="30" spans="1:12" ht="108" customHeight="1" x14ac:dyDescent="0.25">
      <c r="A30" s="197"/>
      <c r="B30" s="137" t="s">
        <v>77</v>
      </c>
      <c r="C30" s="76"/>
      <c r="D30" s="70"/>
      <c r="E30" s="71" t="s">
        <v>78</v>
      </c>
      <c r="F30" s="86">
        <f t="shared" si="0"/>
        <v>0</v>
      </c>
      <c r="G30" s="220" t="s">
        <v>94</v>
      </c>
      <c r="H30" s="87"/>
      <c r="I30" s="77"/>
      <c r="J30" s="75">
        <f>F30</f>
        <v>0</v>
      </c>
      <c r="K30" s="116"/>
    </row>
    <row r="31" spans="1:12" ht="114" customHeight="1" x14ac:dyDescent="0.25">
      <c r="A31" s="197"/>
      <c r="B31" s="137" t="s">
        <v>81</v>
      </c>
      <c r="C31" s="76"/>
      <c r="D31" s="70"/>
      <c r="E31" s="71" t="s">
        <v>78</v>
      </c>
      <c r="F31" s="86">
        <f t="shared" si="0"/>
        <v>0</v>
      </c>
      <c r="G31" s="140" t="s">
        <v>95</v>
      </c>
      <c r="H31" s="87"/>
      <c r="I31" s="77"/>
      <c r="J31" s="75">
        <f t="shared" ref="J31:J32" si="1">F31</f>
        <v>0</v>
      </c>
      <c r="K31" s="116"/>
    </row>
    <row r="32" spans="1:12" ht="34.5" customHeight="1" x14ac:dyDescent="0.25">
      <c r="A32" s="197"/>
      <c r="B32" s="199" t="s">
        <v>57</v>
      </c>
      <c r="C32" s="76"/>
      <c r="D32" s="70"/>
      <c r="E32" s="71" t="s">
        <v>97</v>
      </c>
      <c r="F32" s="86">
        <f t="shared" si="0"/>
        <v>0</v>
      </c>
      <c r="G32" s="201" t="s">
        <v>96</v>
      </c>
      <c r="H32" s="87"/>
      <c r="I32" s="77"/>
      <c r="J32" s="75">
        <f t="shared" si="1"/>
        <v>0</v>
      </c>
      <c r="K32" s="116"/>
    </row>
    <row r="33" spans="1:12" ht="108.75" customHeight="1" x14ac:dyDescent="0.25">
      <c r="A33" s="197"/>
      <c r="B33" s="200"/>
      <c r="C33" s="76"/>
      <c r="D33" s="70"/>
      <c r="E33" s="71" t="s">
        <v>58</v>
      </c>
      <c r="F33" s="86">
        <f t="shared" ref="F33:F38" si="2">C33*D33</f>
        <v>0</v>
      </c>
      <c r="G33" s="202"/>
      <c r="H33" s="87"/>
      <c r="I33" s="77"/>
      <c r="J33" s="75"/>
      <c r="K33" s="116"/>
    </row>
    <row r="34" spans="1:12" ht="63.75" customHeight="1" x14ac:dyDescent="0.25">
      <c r="A34" s="197"/>
      <c r="B34" s="68" t="s">
        <v>82</v>
      </c>
      <c r="C34" s="76"/>
      <c r="D34" s="70"/>
      <c r="E34" s="71" t="s">
        <v>9</v>
      </c>
      <c r="F34" s="86">
        <f t="shared" si="2"/>
        <v>0</v>
      </c>
      <c r="G34" s="139" t="s">
        <v>98</v>
      </c>
      <c r="H34" s="127"/>
      <c r="I34" s="77"/>
      <c r="J34" s="67"/>
      <c r="K34" s="116"/>
    </row>
    <row r="35" spans="1:12" ht="85.5" customHeight="1" x14ac:dyDescent="0.25">
      <c r="A35" s="197"/>
      <c r="B35" s="136" t="s">
        <v>83</v>
      </c>
      <c r="C35" s="76"/>
      <c r="D35" s="70"/>
      <c r="E35" s="71" t="s">
        <v>8</v>
      </c>
      <c r="F35" s="86">
        <f t="shared" si="2"/>
        <v>0</v>
      </c>
      <c r="G35" s="220" t="s">
        <v>99</v>
      </c>
      <c r="H35" s="87"/>
      <c r="I35" s="77"/>
      <c r="J35" s="67"/>
      <c r="K35" s="116"/>
    </row>
    <row r="36" spans="1:12" x14ac:dyDescent="0.25">
      <c r="A36" s="197"/>
      <c r="B36" s="136" t="s">
        <v>100</v>
      </c>
      <c r="C36" s="76"/>
      <c r="D36" s="70"/>
      <c r="E36" s="71" t="s">
        <v>85</v>
      </c>
      <c r="F36" s="86">
        <f t="shared" si="2"/>
        <v>0</v>
      </c>
      <c r="G36" s="144" t="s">
        <v>103</v>
      </c>
      <c r="H36" s="87"/>
      <c r="I36" s="77"/>
      <c r="J36" s="67"/>
      <c r="K36" s="116"/>
    </row>
    <row r="37" spans="1:12" x14ac:dyDescent="0.25">
      <c r="A37" s="197"/>
      <c r="B37" s="138" t="s">
        <v>102</v>
      </c>
      <c r="C37" s="76"/>
      <c r="D37" s="70"/>
      <c r="E37" s="71" t="s">
        <v>101</v>
      </c>
      <c r="F37" s="86">
        <f t="shared" si="2"/>
        <v>0</v>
      </c>
      <c r="G37" s="144" t="s">
        <v>104</v>
      </c>
      <c r="H37" s="87"/>
      <c r="I37" s="77"/>
      <c r="J37" s="67"/>
      <c r="K37" s="116"/>
    </row>
    <row r="38" spans="1:12" ht="54.75" customHeight="1" x14ac:dyDescent="0.25">
      <c r="A38" s="197"/>
      <c r="B38" s="68" t="s">
        <v>11</v>
      </c>
      <c r="C38" s="76"/>
      <c r="D38" s="70"/>
      <c r="E38" s="71" t="s">
        <v>10</v>
      </c>
      <c r="F38" s="86">
        <f t="shared" si="2"/>
        <v>0</v>
      </c>
      <c r="G38" s="146" t="s">
        <v>105</v>
      </c>
      <c r="H38" s="88"/>
      <c r="I38" s="77"/>
      <c r="J38" s="67"/>
      <c r="K38" s="116"/>
    </row>
    <row r="39" spans="1:12" ht="79.5" customHeight="1" thickBot="1" x14ac:dyDescent="0.3">
      <c r="A39" s="197"/>
      <c r="B39" s="68" t="s">
        <v>84</v>
      </c>
      <c r="C39" s="76"/>
      <c r="D39" s="70"/>
      <c r="E39" s="71"/>
      <c r="F39" s="86">
        <f>C39*D39</f>
        <v>0</v>
      </c>
      <c r="G39" s="145" t="s">
        <v>107</v>
      </c>
      <c r="H39" s="88"/>
      <c r="I39" s="77"/>
      <c r="J39" s="67"/>
      <c r="K39" s="116"/>
    </row>
    <row r="40" spans="1:12" ht="66.75" thickBot="1" x14ac:dyDescent="0.3">
      <c r="A40" s="197"/>
      <c r="B40" s="134" t="s">
        <v>80</v>
      </c>
      <c r="C40" s="76"/>
      <c r="D40" s="70"/>
      <c r="E40" s="71"/>
      <c r="F40" s="86"/>
      <c r="G40" s="132" t="s">
        <v>106</v>
      </c>
      <c r="H40" s="88"/>
      <c r="I40" s="89" t="str">
        <f>CONCATENATE("不含雜費之業務費淨額：",(F41-F40))</f>
        <v>不含雜費之業務費淨額：0</v>
      </c>
      <c r="J40" s="90" t="str">
        <f>CONCATENATE("雜費合理上限：",ROUNDDOWN((F41-F40)*6%,0))</f>
        <v>雜費合理上限：0</v>
      </c>
      <c r="K40" s="116"/>
      <c r="L40" s="133">
        <f>F40</f>
        <v>0</v>
      </c>
    </row>
    <row r="41" spans="1:12" ht="27.95" customHeight="1" thickBot="1" x14ac:dyDescent="0.3">
      <c r="A41" s="198"/>
      <c r="B41" s="91" t="s">
        <v>12</v>
      </c>
      <c r="C41" s="92"/>
      <c r="D41" s="92"/>
      <c r="E41" s="93"/>
      <c r="F41" s="86">
        <f>SUM(F28:F40)</f>
        <v>0</v>
      </c>
      <c r="G41" s="94"/>
      <c r="H41" s="95"/>
      <c r="I41" s="118"/>
      <c r="J41" s="122" t="e">
        <f>#REF!+#REF!</f>
        <v>#REF!</v>
      </c>
      <c r="K41" s="125">
        <f>SUM(K28:K40)</f>
        <v>24000</v>
      </c>
    </row>
    <row r="42" spans="1:12" ht="45" customHeight="1" thickBot="1" x14ac:dyDescent="0.3">
      <c r="A42" s="98"/>
      <c r="B42" s="99" t="s">
        <v>35</v>
      </c>
      <c r="C42" s="99"/>
      <c r="D42" s="99"/>
      <c r="E42" s="100"/>
      <c r="F42" s="101">
        <f>SUM(F27,F41)</f>
        <v>0</v>
      </c>
      <c r="G42" s="102"/>
      <c r="H42" s="147">
        <f>2000000-F42</f>
        <v>2000000</v>
      </c>
      <c r="I42" s="96"/>
    </row>
    <row r="43" spans="1:12" ht="16.5" customHeight="1" x14ac:dyDescent="0.25">
      <c r="A43" s="191" t="s">
        <v>47</v>
      </c>
      <c r="B43" s="192"/>
      <c r="C43" s="192"/>
      <c r="D43" s="192"/>
      <c r="E43" s="192"/>
      <c r="F43" s="192"/>
      <c r="G43" s="193"/>
      <c r="H43" s="103"/>
      <c r="I43" s="104"/>
    </row>
    <row r="44" spans="1:12" ht="66.95" customHeight="1" thickBot="1" x14ac:dyDescent="0.3">
      <c r="A44" s="194" t="s">
        <v>39</v>
      </c>
      <c r="B44" s="195"/>
      <c r="C44" s="195"/>
      <c r="D44" s="195"/>
      <c r="E44" s="195"/>
      <c r="F44" s="195"/>
      <c r="G44" s="196"/>
      <c r="H44" s="105"/>
      <c r="I44" s="104"/>
    </row>
    <row r="45" spans="1:12" ht="20.100000000000001" customHeight="1" x14ac:dyDescent="0.25">
      <c r="A45" s="191" t="s">
        <v>13</v>
      </c>
      <c r="B45" s="192"/>
      <c r="C45" s="192"/>
      <c r="D45" s="192"/>
      <c r="E45" s="192"/>
      <c r="F45" s="192"/>
      <c r="G45" s="193"/>
      <c r="H45" s="103"/>
      <c r="I45" s="104"/>
    </row>
    <row r="46" spans="1:12" ht="258" customHeight="1" x14ac:dyDescent="0.25">
      <c r="A46" s="188" t="s">
        <v>48</v>
      </c>
      <c r="B46" s="189"/>
      <c r="C46" s="189"/>
      <c r="D46" s="189"/>
      <c r="E46" s="189"/>
      <c r="F46" s="189"/>
      <c r="G46" s="190"/>
      <c r="H46" s="105"/>
      <c r="I46" s="104"/>
    </row>
    <row r="47" spans="1:12" ht="5.25" customHeight="1" thickBot="1" x14ac:dyDescent="0.3">
      <c r="A47" s="106"/>
      <c r="B47" s="107"/>
      <c r="C47" s="107"/>
      <c r="D47" s="107"/>
      <c r="E47" s="107"/>
      <c r="F47" s="107"/>
      <c r="G47" s="108"/>
      <c r="H47" s="109"/>
      <c r="I47" s="104"/>
    </row>
  </sheetData>
  <mergeCells count="27">
    <mergeCell ref="A46:G46"/>
    <mergeCell ref="A45:G45"/>
    <mergeCell ref="A43:G43"/>
    <mergeCell ref="A44:G44"/>
    <mergeCell ref="A28:A41"/>
    <mergeCell ref="B32:B33"/>
    <mergeCell ref="G32:G33"/>
    <mergeCell ref="A1:G1"/>
    <mergeCell ref="A5:E5"/>
    <mergeCell ref="F5:G5"/>
    <mergeCell ref="A8:G8"/>
    <mergeCell ref="A2:G2"/>
    <mergeCell ref="A6:G6"/>
    <mergeCell ref="A7:G7"/>
    <mergeCell ref="G3:G4"/>
    <mergeCell ref="A10:G10"/>
    <mergeCell ref="A9:G9"/>
    <mergeCell ref="A12:G12"/>
    <mergeCell ref="A13:G13"/>
    <mergeCell ref="A14:B15"/>
    <mergeCell ref="C14:G14"/>
    <mergeCell ref="A11:G11"/>
    <mergeCell ref="D15:E15"/>
    <mergeCell ref="A16:A27"/>
    <mergeCell ref="B22:B23"/>
    <mergeCell ref="B24:B25"/>
    <mergeCell ref="G16:G26"/>
  </mergeCells>
  <phoneticPr fontId="2" type="noConversion"/>
  <printOptions horizontalCentered="1"/>
  <pageMargins left="0.25" right="0.25" top="0.75" bottom="0.75" header="0.3" footer="0.3"/>
  <pageSetup paperSize="9" scale="83" fitToHeight="10" orientation="portrait" r:id="rId1"/>
  <headerFooter alignWithMargins="0">
    <oddFooter>第 &amp;P 頁 (共 &amp;N 頁)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125" workbookViewId="0">
      <selection activeCell="E11" sqref="E11:G11"/>
    </sheetView>
  </sheetViews>
  <sheetFormatPr defaultColWidth="10.875" defaultRowHeight="16.5" x14ac:dyDescent="0.25"/>
  <cols>
    <col min="1" max="6" width="14.625" style="1" customWidth="1"/>
    <col min="7" max="7" width="16.875" style="1" customWidth="1"/>
    <col min="8" max="16384" width="10.875" style="1"/>
  </cols>
  <sheetData>
    <row r="1" spans="1:7" s="3" customFormat="1" ht="21" x14ac:dyDescent="0.25">
      <c r="F1" s="5" t="s">
        <v>42</v>
      </c>
      <c r="G1" s="3" t="s">
        <v>18</v>
      </c>
    </row>
    <row r="2" spans="1:7" s="3" customFormat="1" ht="21" x14ac:dyDescent="0.25">
      <c r="E2" s="5" t="s">
        <v>17</v>
      </c>
      <c r="F2" s="5" t="s">
        <v>32</v>
      </c>
      <c r="G2" s="3" t="s">
        <v>19</v>
      </c>
    </row>
    <row r="4" spans="1:7" ht="35.1" customHeight="1" x14ac:dyDescent="0.25">
      <c r="A4" s="32" t="str">
        <f>'明細表-甲類-200萬'!A5</f>
        <v>申請單位：</v>
      </c>
      <c r="B4" s="33"/>
      <c r="C4" s="33"/>
      <c r="D4" s="203" t="str">
        <f>'明細表-甲類-200萬'!F5</f>
        <v>計畫名稱：</v>
      </c>
      <c r="E4" s="204"/>
      <c r="F4" s="204"/>
      <c r="G4" s="205"/>
    </row>
    <row r="5" spans="1:7" ht="21" customHeight="1" x14ac:dyDescent="0.25">
      <c r="A5" s="31" t="str">
        <f>'明細表-甲類-200萬'!A6</f>
        <v>計畫期程：109年核定日起至111年7月31日</v>
      </c>
      <c r="B5" s="25"/>
      <c r="C5" s="25"/>
      <c r="D5" s="25"/>
      <c r="E5" s="25"/>
      <c r="F5" s="25"/>
      <c r="G5" s="119"/>
    </row>
    <row r="6" spans="1:7" ht="21" customHeight="1" x14ac:dyDescent="0.25">
      <c r="A6" s="14">
        <f>'明細表-甲類-200萬'!A7</f>
        <v>0</v>
      </c>
      <c r="B6" s="15"/>
      <c r="C6" s="15"/>
      <c r="D6" s="15"/>
      <c r="E6" s="15"/>
      <c r="F6" s="15"/>
      <c r="G6" s="16"/>
    </row>
    <row r="7" spans="1:7" ht="27" customHeight="1" x14ac:dyDescent="0.25">
      <c r="A7" s="32" t="s">
        <v>20</v>
      </c>
      <c r="B7" s="34">
        <f>B13</f>
        <v>0</v>
      </c>
      <c r="C7" s="33" t="s">
        <v>33</v>
      </c>
      <c r="D7" s="33"/>
      <c r="E7" s="35"/>
      <c r="F7" s="33" t="s">
        <v>34</v>
      </c>
      <c r="G7" s="36" t="str">
        <f>CONCATENATE(TEXT(B7-E7,"#,##0"), "元。")</f>
        <v>0元。</v>
      </c>
    </row>
    <row r="8" spans="1:7" ht="27" customHeight="1" x14ac:dyDescent="0.25">
      <c r="A8" s="32" t="str">
        <f>'明細表-甲類-200萬'!A9</f>
        <v>擬向其他機關與民間團體申請補助：■ 無  □	有</v>
      </c>
      <c r="B8" s="33"/>
      <c r="C8" s="33"/>
      <c r="D8" s="33"/>
      <c r="E8" s="33"/>
      <c r="F8" s="33"/>
      <c r="G8" s="37"/>
    </row>
    <row r="9" spans="1:7" s="4" customFormat="1" ht="49.5" x14ac:dyDescent="0.25">
      <c r="A9" s="38" t="s">
        <v>21</v>
      </c>
      <c r="B9" s="38" t="s">
        <v>22</v>
      </c>
      <c r="C9" s="6" t="s">
        <v>24</v>
      </c>
      <c r="D9" s="6" t="s">
        <v>25</v>
      </c>
      <c r="E9" s="209" t="s">
        <v>23</v>
      </c>
      <c r="F9" s="209"/>
      <c r="G9" s="209"/>
    </row>
    <row r="10" spans="1:7" ht="161.1" customHeight="1" x14ac:dyDescent="0.25">
      <c r="A10" s="38" t="s">
        <v>36</v>
      </c>
      <c r="B10" s="7">
        <f>VLOOKUP(A10, '明細表-甲類-200萬'!B20:F42, 5, FALSE)</f>
        <v>0</v>
      </c>
      <c r="C10" s="7"/>
      <c r="D10" s="7"/>
      <c r="E10" s="210" t="s">
        <v>86</v>
      </c>
      <c r="F10" s="210"/>
      <c r="G10" s="210"/>
    </row>
    <row r="11" spans="1:7" ht="161.1" customHeight="1" x14ac:dyDescent="0.25">
      <c r="A11" s="38" t="s">
        <v>37</v>
      </c>
      <c r="B11" s="7">
        <f>VLOOKUP(A11, '明細表-甲類-200萬'!B20:F42, 5, FALSE)</f>
        <v>0</v>
      </c>
      <c r="C11" s="7"/>
      <c r="D11" s="7"/>
      <c r="E11" s="211" t="s">
        <v>87</v>
      </c>
      <c r="F11" s="210"/>
      <c r="G11" s="210"/>
    </row>
    <row r="12" spans="1:7" ht="63.95" customHeight="1" x14ac:dyDescent="0.25">
      <c r="A12" s="38" t="s">
        <v>38</v>
      </c>
      <c r="B12" s="7" t="e">
        <f>VLOOKUP(A12, '明細表-甲類-200萬'!B20:F42, 5, FALSE)</f>
        <v>#N/A</v>
      </c>
      <c r="C12" s="7"/>
      <c r="D12" s="7"/>
      <c r="E12" s="210"/>
      <c r="F12" s="210"/>
      <c r="G12" s="210"/>
    </row>
    <row r="13" spans="1:7" ht="32.1" customHeight="1" x14ac:dyDescent="0.25">
      <c r="A13" s="38" t="s">
        <v>26</v>
      </c>
      <c r="B13" s="7">
        <f>VLOOKUP(A13, '明細表-甲類-200萬'!B20:F42, 5, FALSE)</f>
        <v>0</v>
      </c>
      <c r="C13" s="7"/>
      <c r="D13" s="7"/>
      <c r="E13" s="209"/>
      <c r="F13" s="209"/>
      <c r="G13" s="209"/>
    </row>
    <row r="14" spans="1:7" s="2" customFormat="1" ht="32.1" customHeight="1" x14ac:dyDescent="0.25">
      <c r="A14" s="8" t="s">
        <v>27</v>
      </c>
      <c r="B14" s="9" t="s">
        <v>28</v>
      </c>
      <c r="C14" s="10" t="s">
        <v>29</v>
      </c>
      <c r="D14" s="11"/>
      <c r="E14" s="12" t="s">
        <v>30</v>
      </c>
      <c r="F14" s="9" t="s">
        <v>31</v>
      </c>
      <c r="G14" s="13"/>
    </row>
    <row r="15" spans="1:7" ht="32.1" customHeight="1" x14ac:dyDescent="0.25">
      <c r="A15" s="14"/>
      <c r="B15" s="15"/>
      <c r="C15" s="15"/>
      <c r="D15" s="15"/>
      <c r="E15" s="15"/>
      <c r="F15" s="15"/>
      <c r="G15" s="16"/>
    </row>
    <row r="16" spans="1:7" ht="21" customHeight="1" x14ac:dyDescent="0.25">
      <c r="A16" s="31" t="s">
        <v>40</v>
      </c>
      <c r="B16" s="25"/>
      <c r="C16" s="26" t="e">
        <f>ROUND(E7/B7, 4)</f>
        <v>#DIV/0!</v>
      </c>
      <c r="D16" s="17" t="s">
        <v>44</v>
      </c>
      <c r="E16" s="18"/>
      <c r="F16" s="18"/>
      <c r="G16" s="19"/>
    </row>
    <row r="17" spans="1:7" s="23" customFormat="1" ht="21" customHeight="1" x14ac:dyDescent="0.25">
      <c r="A17" s="27" t="str">
        <f>'明細表-甲類-200萬'!A12</f>
        <v>餘款繳回方式:繳回 或 依據教育部補(捐)助及委辦經費核撥結報作業要點辦理。</v>
      </c>
      <c r="B17" s="28"/>
      <c r="C17" s="28"/>
      <c r="D17" s="28"/>
      <c r="E17" s="29"/>
      <c r="F17" s="29"/>
      <c r="G17" s="30"/>
    </row>
    <row r="18" spans="1:7" s="24" customFormat="1" ht="21" customHeight="1" x14ac:dyDescent="0.25">
      <c r="A18" s="20" t="s">
        <v>41</v>
      </c>
      <c r="B18" s="21"/>
      <c r="C18" s="21"/>
      <c r="D18" s="21"/>
      <c r="E18" s="21"/>
      <c r="F18" s="21"/>
      <c r="G18" s="22"/>
    </row>
    <row r="19" spans="1:7" ht="264" customHeight="1" x14ac:dyDescent="0.25">
      <c r="A19" s="206" t="str">
        <f>'明細表-甲類-200萬'!A46</f>
        <v>一、本表適用政府機關(構)、公私立學校、特種基金及行政法人。
二、各計畫執行單位應事先擬訂經費支用項目，並於本表說明欄詳實敘明。
三、各執行單位經費動支應依中央政府各項經費支用規定、本部各計畫補(捐)助要點及本要點經費編列基準表規定辦理。
四、上述中央政府經費支用規定，得逕於「行政院主計總處網站-友善經費報支專區-內審規定」查詢參考。
五、非指定項目補(捐)助，說明欄位新增支用項目，得由執行單位循內部行政程序自行辦理。
六、同一計畫向本部及其他機關申請補(捐)助時，應於計畫項目經費申請表內，詳列向本部及其他機關申請補助之項目及金額，如有隱匿不實或造假情事，本部應撤銷該補(捐)助案件，並收回已撥付款項。
七、補(捐)助計畫除依本要點第4點規定之情形外，以不補(捐)助人事費、加班費、內部場地使用費及行政管理費為原則。
八、申請補(捐)助經費，其計畫執行涉及須依「政府機關政策文宣規劃執行注意事項」、預算法第62條之1及其執行原則等相關規定辦理者，應明確標示其為「廣告」，且揭示贊助機關(教育部)名稱，並不得以置入性行銷方式進行。
※依公職人員利益衝突迴避法第14條第2項前段規定，公職人員或其關係人申請補助或交易行為前，應主動據實表明身分關係。又依同法第18條第3項規定，違者處新臺幣5萬元以上50萬元以下罰鍰，並得按次處罰。
※申請補助者如符須表明身分者，請至本部政風處網站(https://pse.is/EYW3R)下載「公職人員及關係人身分關係揭露表」填列，相關規定如有疑義，請洽本部各計畫主政單位或政風處。</v>
      </c>
      <c r="B19" s="207"/>
      <c r="C19" s="207"/>
      <c r="D19" s="207"/>
      <c r="E19" s="207"/>
      <c r="F19" s="207"/>
      <c r="G19" s="208"/>
    </row>
    <row r="20" spans="1:7" ht="5.0999999999999996" customHeight="1" x14ac:dyDescent="0.25">
      <c r="A20" s="14"/>
      <c r="B20" s="15"/>
      <c r="C20" s="15"/>
      <c r="D20" s="15"/>
      <c r="E20" s="15"/>
      <c r="F20" s="15"/>
      <c r="G20" s="16"/>
    </row>
  </sheetData>
  <sheetProtection password="D9E3" sheet="1" objects="1" scenarios="1" formatCells="0" selectLockedCells="1"/>
  <mergeCells count="7">
    <mergeCell ref="D4:G4"/>
    <mergeCell ref="A19:G19"/>
    <mergeCell ref="E9:G9"/>
    <mergeCell ref="E10:G10"/>
    <mergeCell ref="E11:G11"/>
    <mergeCell ref="E12:G12"/>
    <mergeCell ref="E13:G13"/>
  </mergeCells>
  <phoneticPr fontId="2" type="noConversion"/>
  <printOptions horizontalCentered="1"/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明細表-甲類-200萬</vt:lpstr>
      <vt:lpstr>統塊表</vt:lpstr>
      <vt:lpstr>'明細表-甲類-200萬'!Print_Area</vt:lpstr>
      <vt:lpstr>'明細表-甲類-200萬'!Print_Titles</vt:lpstr>
    </vt:vector>
  </TitlesOfParts>
  <Company>FCU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 Sharon</dc:creator>
  <cp:lastModifiedBy>李如璇</cp:lastModifiedBy>
  <cp:lastPrinted>2020-05-26T09:03:16Z</cp:lastPrinted>
  <dcterms:created xsi:type="dcterms:W3CDTF">2015-04-16T04:00:42Z</dcterms:created>
  <dcterms:modified xsi:type="dcterms:W3CDTF">2020-05-26T09:14:00Z</dcterms:modified>
</cp:coreProperties>
</file>