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50" windowWidth="14805" windowHeight="7965" activeTab="2"/>
  </bookViews>
  <sheets>
    <sheet name="範例" sheetId="1" r:id="rId1"/>
    <sheet name="軍人保險費費率表" sheetId="4" r:id="rId2"/>
    <sheet name="軍官保險基數及保險費扣繳標準表" sheetId="5" r:id="rId3"/>
  </sheets>
  <definedNames>
    <definedName name="_xlnm.Print_Area" localSheetId="0">範例!$A$1:$J$15</definedName>
  </definedNames>
  <calcPr calcId="114210"/>
</workbook>
</file>

<file path=xl/calcChain.xml><?xml version="1.0" encoding="utf-8"?>
<calcChain xmlns="http://schemas.openxmlformats.org/spreadsheetml/2006/main">
  <c r="G13" i="1"/>
  <c r="F13"/>
  <c r="H11"/>
  <c r="I11"/>
  <c r="E91" i="5"/>
  <c r="E90"/>
  <c r="F90"/>
  <c r="G90"/>
  <c r="E89"/>
  <c r="F89"/>
  <c r="G89"/>
  <c r="E88"/>
  <c r="F88"/>
  <c r="G88"/>
  <c r="E87"/>
  <c r="F87"/>
  <c r="G87"/>
  <c r="E86"/>
  <c r="F86"/>
  <c r="G86"/>
  <c r="E85"/>
  <c r="F85"/>
  <c r="G85"/>
  <c r="E84"/>
  <c r="F84"/>
  <c r="G84"/>
  <c r="E83"/>
  <c r="F83"/>
  <c r="G83"/>
  <c r="E82"/>
  <c r="F82"/>
  <c r="G82"/>
  <c r="E81"/>
  <c r="F81"/>
  <c r="G81"/>
  <c r="E80"/>
  <c r="F80"/>
  <c r="G80"/>
  <c r="E79"/>
  <c r="F79"/>
  <c r="G79"/>
  <c r="E78"/>
  <c r="F78"/>
  <c r="G78"/>
  <c r="E77"/>
  <c r="F77"/>
  <c r="G77"/>
  <c r="E76"/>
  <c r="F76"/>
  <c r="G76"/>
  <c r="E75"/>
  <c r="F75"/>
  <c r="G75"/>
  <c r="E74"/>
  <c r="F74"/>
  <c r="G74"/>
  <c r="E73"/>
  <c r="F73"/>
  <c r="G73"/>
  <c r="E72"/>
  <c r="F72"/>
  <c r="G72"/>
  <c r="E71"/>
  <c r="F71"/>
  <c r="G71"/>
  <c r="E70"/>
  <c r="F70"/>
  <c r="G70"/>
  <c r="E69"/>
  <c r="F69"/>
  <c r="G69"/>
  <c r="E68"/>
  <c r="F68"/>
  <c r="G68"/>
  <c r="E67"/>
  <c r="F67"/>
  <c r="G67"/>
  <c r="E66"/>
  <c r="F66"/>
  <c r="G66"/>
  <c r="E65"/>
  <c r="F65"/>
  <c r="G65"/>
  <c r="E64"/>
  <c r="F64"/>
  <c r="G64"/>
  <c r="E63"/>
  <c r="F63"/>
  <c r="G63"/>
  <c r="E62"/>
  <c r="F62"/>
  <c r="G62"/>
  <c r="E61"/>
  <c r="F61"/>
  <c r="G61"/>
  <c r="E60"/>
  <c r="F60"/>
  <c r="G60"/>
  <c r="E59"/>
  <c r="F59"/>
  <c r="G59"/>
  <c r="E58"/>
  <c r="F58"/>
  <c r="G58"/>
  <c r="E57"/>
  <c r="F57"/>
  <c r="G57"/>
  <c r="E56"/>
  <c r="F56"/>
  <c r="G56"/>
  <c r="E55"/>
  <c r="F55"/>
  <c r="G55"/>
  <c r="E54"/>
  <c r="F54"/>
  <c r="G54"/>
  <c r="E53"/>
  <c r="F53"/>
  <c r="G53"/>
  <c r="E52"/>
  <c r="F52"/>
  <c r="G52"/>
  <c r="E51"/>
  <c r="F51"/>
  <c r="G51"/>
  <c r="E50"/>
  <c r="F50"/>
  <c r="G50"/>
  <c r="E49"/>
  <c r="F49"/>
  <c r="G49"/>
  <c r="E48"/>
  <c r="F48"/>
  <c r="G48"/>
  <c r="E47"/>
  <c r="F47"/>
  <c r="G47"/>
  <c r="E46"/>
  <c r="F46"/>
  <c r="G46"/>
  <c r="E45"/>
  <c r="F45"/>
  <c r="G45"/>
  <c r="E44"/>
  <c r="F44"/>
  <c r="G44"/>
  <c r="E43"/>
  <c r="F43"/>
  <c r="G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G35"/>
  <c r="E34"/>
  <c r="F34"/>
  <c r="G34"/>
  <c r="E33"/>
  <c r="F33"/>
  <c r="G33"/>
  <c r="E32"/>
  <c r="F32"/>
  <c r="G32"/>
  <c r="E31"/>
  <c r="F31"/>
  <c r="G31"/>
  <c r="E30"/>
  <c r="F30"/>
  <c r="G30"/>
  <c r="E29"/>
  <c r="F29"/>
  <c r="G29"/>
  <c r="E28"/>
  <c r="F28"/>
  <c r="G28"/>
  <c r="E27"/>
  <c r="F27"/>
  <c r="G27"/>
  <c r="E26"/>
  <c r="F26"/>
  <c r="G26"/>
  <c r="E25"/>
  <c r="F25"/>
  <c r="G25"/>
  <c r="E24"/>
  <c r="F24"/>
  <c r="G24"/>
  <c r="E23"/>
  <c r="F23"/>
  <c r="G23"/>
  <c r="E22"/>
  <c r="F22"/>
  <c r="G22"/>
  <c r="E21"/>
  <c r="F21"/>
  <c r="G21"/>
  <c r="E20"/>
  <c r="F20"/>
  <c r="G20"/>
  <c r="E19"/>
  <c r="F19"/>
  <c r="G19"/>
  <c r="E18"/>
  <c r="F18"/>
  <c r="G18"/>
  <c r="E17"/>
  <c r="F17"/>
  <c r="G17"/>
  <c r="E16"/>
  <c r="F16"/>
  <c r="G16"/>
  <c r="E15"/>
  <c r="F15"/>
  <c r="G15"/>
  <c r="E14"/>
  <c r="F14"/>
  <c r="G14"/>
  <c r="E13"/>
  <c r="F13"/>
  <c r="G13"/>
  <c r="E12"/>
  <c r="F12"/>
  <c r="G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G5"/>
  <c r="G5" i="1"/>
  <c r="F5"/>
  <c r="H5"/>
  <c r="I5"/>
  <c r="G6"/>
  <c r="F6"/>
  <c r="H6"/>
  <c r="I6"/>
  <c r="F8"/>
  <c r="G8"/>
  <c r="H8"/>
  <c r="I8"/>
  <c r="H7"/>
  <c r="H9"/>
  <c r="H10"/>
  <c r="H12"/>
  <c r="H13"/>
  <c r="H14"/>
  <c r="I9"/>
  <c r="F4"/>
  <c r="G4"/>
  <c r="H4"/>
  <c r="H15"/>
  <c r="I4"/>
  <c r="A2" i="4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G12" i="1"/>
  <c r="F12"/>
  <c r="I12"/>
  <c r="I13"/>
  <c r="G14"/>
  <c r="F14"/>
  <c r="I14"/>
  <c r="G10"/>
  <c r="F10"/>
  <c r="I10"/>
  <c r="G15"/>
  <c r="F15"/>
  <c r="I15"/>
</calcChain>
</file>

<file path=xl/sharedStrings.xml><?xml version="1.0" encoding="utf-8"?>
<sst xmlns="http://schemas.openxmlformats.org/spreadsheetml/2006/main" count="252" uniqueCount="189">
  <si>
    <t>電腦代號：</t>
    <phoneticPr fontId="3" type="noConversion"/>
  </si>
  <si>
    <t>序號</t>
    <phoneticPr fontId="3" type="noConversion"/>
  </si>
  <si>
    <t>姓名</t>
    <phoneticPr fontId="3" type="noConversion"/>
  </si>
  <si>
    <t>身分證統一編號</t>
    <phoneticPr fontId="3" type="noConversion"/>
  </si>
  <si>
    <t>官階</t>
    <phoneticPr fontId="3" type="noConversion"/>
  </si>
  <si>
    <t>俸級</t>
    <phoneticPr fontId="3" type="noConversion"/>
  </si>
  <si>
    <t xml:space="preserve">自繳保費
(35﹪)   </t>
    <phoneticPr fontId="3" type="noConversion"/>
  </si>
  <si>
    <r>
      <t xml:space="preserve">政府負擔
(100﹪)
</t>
    </r>
    <r>
      <rPr>
        <sz val="8"/>
        <rFont val="標楷體"/>
        <family val="4"/>
        <charset val="136"/>
      </rPr>
      <t>(參加軍人保險滿30年者)</t>
    </r>
    <phoneticPr fontId="3" type="noConversion"/>
  </si>
  <si>
    <t>合計</t>
    <phoneticPr fontId="3" type="noConversion"/>
  </si>
  <si>
    <t>備註</t>
    <phoneticPr fontId="3" type="noConversion"/>
  </si>
  <si>
    <t>L00000000</t>
    <phoneticPr fontId="3" type="noConversion"/>
  </si>
  <si>
    <t>中校</t>
  </si>
  <si>
    <t xml:space="preserve"> </t>
    <phoneticPr fontId="3" type="noConversion"/>
  </si>
  <si>
    <t>少校</t>
    <phoneticPr fontId="3" type="noConversion"/>
  </si>
  <si>
    <r>
      <t>總</t>
    </r>
    <r>
      <rPr>
        <b/>
        <sz val="14"/>
        <rFont val="Traditional Arabic"/>
        <family val="1"/>
      </rPr>
      <t xml:space="preserve">    </t>
    </r>
    <r>
      <rPr>
        <b/>
        <sz val="14"/>
        <rFont val="標楷體"/>
        <family val="4"/>
        <charset val="136"/>
      </rPr>
      <t>計</t>
    </r>
    <phoneticPr fontId="3" type="noConversion"/>
  </si>
  <si>
    <t>承辦人：</t>
    <phoneticPr fontId="3" type="noConversion"/>
  </si>
  <si>
    <t>承辦人電話：</t>
    <phoneticPr fontId="3" type="noConversion"/>
  </si>
  <si>
    <t>軍訓主管：</t>
  </si>
  <si>
    <t>填表說明：</t>
    <phoneticPr fontId="3" type="noConversion"/>
  </si>
  <si>
    <t>官階</t>
  </si>
  <si>
    <t>級數</t>
  </si>
  <si>
    <t>少將</t>
    <phoneticPr fontId="3" type="noConversion"/>
  </si>
  <si>
    <t>少將</t>
    <phoneticPr fontId="3" type="noConversion"/>
  </si>
  <si>
    <t>少將</t>
    <phoneticPr fontId="3" type="noConversion"/>
  </si>
  <si>
    <t>少將</t>
    <phoneticPr fontId="3" type="noConversion"/>
  </si>
  <si>
    <t>少將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</si>
  <si>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</si>
  <si>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</si>
  <si>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</si>
  <si>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</si>
  <si>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</si>
  <si>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</si>
  <si>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</si>
  <si>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上校</t>
    <phoneticPr fontId="3" type="noConversion"/>
  </si>
  <si>
    <t>中校</t>
    <phoneticPr fontId="3" type="noConversion"/>
  </si>
  <si>
    <t>中校</t>
    <phoneticPr fontId="3" type="noConversion"/>
  </si>
  <si>
    <t>中校</t>
    <phoneticPr fontId="3" type="noConversion"/>
  </si>
  <si>
    <t>中校</t>
    <phoneticPr fontId="3" type="noConversion"/>
  </si>
  <si>
    <t>中校</t>
    <phoneticPr fontId="3" type="noConversion"/>
  </si>
  <si>
    <t>少校</t>
    <phoneticPr fontId="3" type="noConversion"/>
  </si>
  <si>
    <t>少校</t>
    <phoneticPr fontId="3" type="noConversion"/>
  </si>
  <si>
    <t>上尉</t>
    <phoneticPr fontId="3" type="noConversion"/>
  </si>
  <si>
    <t>上尉</t>
    <phoneticPr fontId="3" type="noConversion"/>
  </si>
  <si>
    <t>上尉</t>
    <phoneticPr fontId="3" type="noConversion"/>
  </si>
  <si>
    <t>上尉</t>
    <phoneticPr fontId="3" type="noConversion"/>
  </si>
  <si>
    <t>上尉</t>
    <phoneticPr fontId="3" type="noConversion"/>
  </si>
  <si>
    <t>上尉</t>
    <phoneticPr fontId="3" type="noConversion"/>
  </si>
  <si>
    <t>中尉</t>
    <phoneticPr fontId="3" type="noConversion"/>
  </si>
  <si>
    <t>中尉</t>
    <phoneticPr fontId="3" type="noConversion"/>
  </si>
  <si>
    <t>中尉</t>
    <phoneticPr fontId="3" type="noConversion"/>
  </si>
  <si>
    <t>中尉</t>
    <phoneticPr fontId="3" type="noConversion"/>
  </si>
  <si>
    <t>中尉</t>
    <phoneticPr fontId="3" type="noConversion"/>
  </si>
  <si>
    <t>少尉</t>
    <phoneticPr fontId="3" type="noConversion"/>
  </si>
  <si>
    <t>少尉</t>
    <phoneticPr fontId="3" type="noConversion"/>
  </si>
  <si>
    <t>少尉</t>
    <phoneticPr fontId="3" type="noConversion"/>
  </si>
  <si>
    <t>少尉</t>
    <phoneticPr fontId="3" type="noConversion"/>
  </si>
  <si>
    <t>上校12</t>
  </si>
  <si>
    <t>上校10</t>
  </si>
  <si>
    <t>上校</t>
    <phoneticPr fontId="3" type="noConversion"/>
  </si>
  <si>
    <t>少將10</t>
  </si>
  <si>
    <t>少將9</t>
  </si>
  <si>
    <t>少將8</t>
  </si>
  <si>
    <t>少將7</t>
  </si>
  <si>
    <t>少將6</t>
  </si>
  <si>
    <t>少將5</t>
  </si>
  <si>
    <t>少將4</t>
  </si>
  <si>
    <t>少將3</t>
  </si>
  <si>
    <t>少將2</t>
  </si>
  <si>
    <t>少將1</t>
  </si>
  <si>
    <t>上校11</t>
  </si>
  <si>
    <t>上校9</t>
  </si>
  <si>
    <t>上校8</t>
  </si>
  <si>
    <t>上校7</t>
  </si>
  <si>
    <t>上校6</t>
  </si>
  <si>
    <t>上校5</t>
  </si>
  <si>
    <t>上校4</t>
  </si>
  <si>
    <t>上校3</t>
  </si>
  <si>
    <t>上校2</t>
  </si>
  <si>
    <t>上校1</t>
  </si>
  <si>
    <t>中校12</t>
  </si>
  <si>
    <t>中校11</t>
  </si>
  <si>
    <t>中校10</t>
  </si>
  <si>
    <t>中校9</t>
  </si>
  <si>
    <t>中校8</t>
  </si>
  <si>
    <t>中校7</t>
  </si>
  <si>
    <t>中校6</t>
  </si>
  <si>
    <t>中校5</t>
  </si>
  <si>
    <t>中校4</t>
  </si>
  <si>
    <t>中校3</t>
  </si>
  <si>
    <t>中校2</t>
  </si>
  <si>
    <t>中校1</t>
  </si>
  <si>
    <t>少校12</t>
  </si>
  <si>
    <t>少校11</t>
  </si>
  <si>
    <t>少校10</t>
  </si>
  <si>
    <t>少校9</t>
  </si>
  <si>
    <t>少校8</t>
  </si>
  <si>
    <t>少校7</t>
  </si>
  <si>
    <t>少校6</t>
  </si>
  <si>
    <t>少校5</t>
  </si>
  <si>
    <t>少校4</t>
  </si>
  <si>
    <t>少校3</t>
  </si>
  <si>
    <t>少校2</t>
  </si>
  <si>
    <t>少校1</t>
  </si>
  <si>
    <t>上尉12</t>
  </si>
  <si>
    <t>上尉11</t>
  </si>
  <si>
    <t>上尉10</t>
  </si>
  <si>
    <t>上尉9</t>
  </si>
  <si>
    <t>上尉8</t>
  </si>
  <si>
    <t>上尉7</t>
  </si>
  <si>
    <t>上尉6</t>
  </si>
  <si>
    <t>上尉5</t>
  </si>
  <si>
    <t>上尉4</t>
  </si>
  <si>
    <t>上尉3</t>
  </si>
  <si>
    <t>上尉2</t>
  </si>
  <si>
    <t>上尉1</t>
  </si>
  <si>
    <t>中尉10</t>
  </si>
  <si>
    <t>中尉9</t>
  </si>
  <si>
    <t>中尉8</t>
  </si>
  <si>
    <t>中尉7</t>
  </si>
  <si>
    <t>中尉6</t>
  </si>
  <si>
    <t>中尉5</t>
  </si>
  <si>
    <t>中尉4</t>
  </si>
  <si>
    <t>中尉3</t>
  </si>
  <si>
    <t>中尉2</t>
  </si>
  <si>
    <t>中尉1</t>
  </si>
  <si>
    <t>少尉10</t>
  </si>
  <si>
    <t>少尉9</t>
  </si>
  <si>
    <t>少尉8</t>
  </si>
  <si>
    <t>少尉7</t>
  </si>
  <si>
    <t>少尉6</t>
  </si>
  <si>
    <t>少尉5</t>
  </si>
  <si>
    <t>少尉4</t>
  </si>
  <si>
    <t>少尉3</t>
  </si>
  <si>
    <t>少尉2</t>
  </si>
  <si>
    <t>少尉1</t>
  </si>
  <si>
    <t>王OO</t>
    <phoneticPr fontId="2" type="noConversion"/>
  </si>
  <si>
    <t>何OO</t>
    <phoneticPr fontId="2" type="noConversion"/>
  </si>
  <si>
    <t>黃OO</t>
    <phoneticPr fontId="2" type="noConversion"/>
  </si>
  <si>
    <t>李OO</t>
    <phoneticPr fontId="2" type="noConversion"/>
  </si>
  <si>
    <t>許OO</t>
    <phoneticPr fontId="2" type="noConversion"/>
  </si>
  <si>
    <t>莊OO</t>
    <phoneticPr fontId="2" type="noConversion"/>
  </si>
  <si>
    <t>Y</t>
    <phoneticPr fontId="3" type="noConversion"/>
  </si>
  <si>
    <t>上校</t>
  </si>
  <si>
    <t>陳OO</t>
    <phoneticPr fontId="2" type="noConversion"/>
  </si>
  <si>
    <t>洪OO</t>
    <phoneticPr fontId="3" type="noConversion"/>
  </si>
  <si>
    <t>保險基數(金額)</t>
    <phoneticPr fontId="2" type="noConversion"/>
  </si>
  <si>
    <t>總額100%</t>
    <phoneticPr fontId="2" type="noConversion"/>
  </si>
  <si>
    <t>自付35%</t>
    <phoneticPr fontId="2" type="noConversion"/>
  </si>
  <si>
    <t>單位：元</t>
    <phoneticPr fontId="2" type="noConversion"/>
  </si>
  <si>
    <t xml:space="preserve">                     金額 </t>
    <phoneticPr fontId="2" type="noConversion"/>
  </si>
  <si>
    <t xml:space="preserve">  區分                               </t>
    <phoneticPr fontId="2" type="noConversion"/>
  </si>
  <si>
    <t>保  險  基  數</t>
    <phoneticPr fontId="2" type="noConversion"/>
  </si>
  <si>
    <t>費率</t>
    <phoneticPr fontId="2" type="noConversion"/>
  </si>
  <si>
    <t>月     繳     保     費</t>
    <phoneticPr fontId="2" type="noConversion"/>
  </si>
  <si>
    <t xml:space="preserve">                          
官階</t>
    <phoneticPr fontId="2" type="noConversion"/>
  </si>
  <si>
    <t xml:space="preserve">
俸級</t>
    <phoneticPr fontId="2" type="noConversion"/>
  </si>
  <si>
    <t>總   額
100％</t>
    <phoneticPr fontId="2" type="noConversion"/>
  </si>
  <si>
    <t>自   付
35％</t>
    <phoneticPr fontId="2" type="noConversion"/>
  </si>
  <si>
    <t>上         將</t>
    <phoneticPr fontId="2" type="noConversion"/>
  </si>
  <si>
    <t>中         將</t>
    <phoneticPr fontId="2" type="noConversion"/>
  </si>
  <si>
    <t>少         將</t>
    <phoneticPr fontId="2" type="noConversion"/>
  </si>
  <si>
    <t>上         校</t>
    <phoneticPr fontId="2" type="noConversion"/>
  </si>
  <si>
    <t>中         校</t>
    <phoneticPr fontId="2" type="noConversion"/>
  </si>
  <si>
    <t>少         校</t>
    <phoneticPr fontId="2" type="noConversion"/>
  </si>
  <si>
    <t>上         尉</t>
    <phoneticPr fontId="2" type="noConversion"/>
  </si>
  <si>
    <t>中         尉</t>
    <phoneticPr fontId="2" type="noConversion"/>
  </si>
  <si>
    <t>少         尉</t>
  </si>
  <si>
    <t>義務役軍官</t>
    <phoneticPr fontId="2" type="noConversion"/>
  </si>
  <si>
    <t>說                                                                                 明</t>
    <phoneticPr fontId="2" type="noConversion"/>
  </si>
  <si>
    <r>
      <t>一、本表根據軍人保險條例第10條及行政院105年12月1日院授人給揆字第10500608702號
        函辦理。</t>
    </r>
    <r>
      <rPr>
        <sz val="12"/>
        <rFont val="新細明體"/>
        <family val="1"/>
        <charset val="136"/>
      </rPr>
      <t xml:space="preserve">
</t>
    </r>
    <r>
      <rPr>
        <sz val="12"/>
        <color indexed="10"/>
        <rFont val="新細明體"/>
        <family val="1"/>
        <charset val="136"/>
      </rPr>
      <t>二、被保險人自付保險費以元為計算單位，不足1元者採四捨五入計算，其增減餘額併
        政府補助。
三、每月保險基數金額，依被保險人月支本俸為準。義務役軍官、士官每月保險基數金
        額，比照志願役軍官、士官同階一級辦理；士兵、軍事學校軍費學生每月保險基數
       金額，比照志願役下士一級辦理。                                                                                                                                      
四、義務役軍官、士官及士兵之保險費，全額由政府負擔。</t>
    </r>
    <phoneticPr fontId="2" type="noConversion"/>
  </si>
  <si>
    <t>補繳106年1月份(6級晉7級)差額。</t>
    <phoneticPr fontId="2" type="noConversion"/>
  </si>
  <si>
    <t xml:space="preserve"> 【     大學/高級中學】106 年02月份扣繳軍人保險費名冊  </t>
    <phoneticPr fontId="3" type="noConversion"/>
  </si>
  <si>
    <t>補繳106年1月份保費。</t>
    <phoneticPr fontId="2" type="noConversion"/>
  </si>
  <si>
    <t>106.2.1調出00學校。</t>
    <phoneticPr fontId="2" type="noConversion"/>
  </si>
  <si>
    <t>106.1.1臺教學(一)字第1060190573號106.1.1調入。</t>
    <phoneticPr fontId="2" type="noConversion"/>
  </si>
  <si>
    <t>106.2.2退伍。</t>
    <phoneticPr fontId="3" type="noConversion"/>
  </si>
  <si>
    <t>張OO</t>
    <phoneticPr fontId="2" type="noConversion"/>
  </si>
  <si>
    <t>106.1.1調出00學校退還1月溢繳保費。</t>
    <phoneticPr fontId="2" type="noConversion"/>
  </si>
  <si>
    <t>北市教軍字第1063440000號105.1.1
晉支(原6級)。</t>
    <phoneticPr fontId="2" type="noConversion"/>
  </si>
  <si>
    <r>
      <t xml:space="preserve">      </t>
    </r>
    <r>
      <rPr>
        <b/>
        <sz val="16"/>
        <color indexed="10"/>
        <rFont val="標楷體"/>
        <family val="4"/>
        <charset val="136"/>
      </rPr>
      <t xml:space="preserve"> 請參考此扣繳名冊範例 </t>
    </r>
    <r>
      <rPr>
        <b/>
        <sz val="14"/>
        <color indexed="10"/>
        <rFont val="標楷體"/>
        <family val="4"/>
        <charset val="136"/>
      </rPr>
      <t xml:space="preserve">   </t>
    </r>
    <r>
      <rPr>
        <b/>
        <sz val="14"/>
        <rFont val="標楷體"/>
        <family val="4"/>
        <charset val="136"/>
      </rPr>
      <t xml:space="preserve">   </t>
    </r>
    <phoneticPr fontId="3" type="noConversion"/>
  </si>
  <si>
    <t>少校</t>
  </si>
  <si>
    <t>106年1月1日實施</t>
    <phoneticPr fontId="2" type="noConversion"/>
  </si>
  <si>
    <r>
      <t>軍人保險軍官保險基數及保險費扣繳標準表</t>
    </r>
    <r>
      <rPr>
        <b/>
        <u/>
        <sz val="14"/>
        <color indexed="10"/>
        <rFont val="標楷體"/>
        <family val="4"/>
        <charset val="136"/>
      </rPr>
      <t>106年1月1日實施</t>
    </r>
    <phoneticPr fontId="2" type="noConversion"/>
  </si>
  <si>
    <r>
      <t>扣繳軍人保險費名冊</t>
    </r>
    <r>
      <rPr>
        <sz val="12"/>
        <color indexed="10"/>
        <rFont val="標楷體"/>
        <family val="4"/>
        <charset val="136"/>
      </rPr>
      <t>請於每月5日前</t>
    </r>
    <r>
      <rPr>
        <sz val="12"/>
        <rFont val="標楷體"/>
        <family val="4"/>
        <charset val="136"/>
      </rPr>
      <t>上傳本公司，扣繳名冊請按照</t>
    </r>
    <r>
      <rPr>
        <sz val="12"/>
        <color indexed="10"/>
        <rFont val="標楷體"/>
        <family val="4"/>
        <charset val="136"/>
      </rPr>
      <t>階級由高至低排序</t>
    </r>
    <r>
      <rPr>
        <sz val="12"/>
        <rFont val="標楷體"/>
        <family val="4"/>
        <charset val="136"/>
      </rPr>
      <t>，當月保費若</t>
    </r>
    <r>
      <rPr>
        <sz val="12"/>
        <color indexed="10"/>
        <rFont val="標楷體"/>
        <family val="4"/>
        <charset val="136"/>
      </rPr>
      <t>有異動</t>
    </r>
    <r>
      <rPr>
        <sz val="12"/>
        <rFont val="標楷體"/>
        <family val="4"/>
        <charset val="136"/>
      </rPr>
      <t>，扣繳名冊請務必於</t>
    </r>
    <r>
      <rPr>
        <sz val="12"/>
        <color indexed="10"/>
        <rFont val="標楷體"/>
        <family val="4"/>
        <charset val="136"/>
      </rPr>
      <t>備註欄註明原因</t>
    </r>
    <r>
      <rPr>
        <sz val="12"/>
        <rFont val="標楷體"/>
        <family val="4"/>
        <charset val="136"/>
      </rPr>
      <t>，</t>
    </r>
    <r>
      <rPr>
        <sz val="12"/>
        <color indexed="10"/>
        <rFont val="標楷體"/>
        <family val="4"/>
        <charset val="136"/>
      </rPr>
      <t>若無異</t>
    </r>
    <r>
      <rPr>
        <sz val="12"/>
        <rFont val="標楷體"/>
        <family val="4"/>
        <charset val="136"/>
      </rPr>
      <t>動時則</t>
    </r>
    <r>
      <rPr>
        <sz val="12"/>
        <color indexed="10"/>
        <rFont val="標楷體"/>
        <family val="4"/>
        <charset val="136"/>
      </rPr>
      <t>備註欄清空</t>
    </r>
    <r>
      <rPr>
        <sz val="12"/>
        <rFont val="標楷體"/>
        <family val="4"/>
        <charset val="136"/>
      </rPr>
      <t>，貴校繳納軍保費時確實檢核扣繳名冊後於</t>
    </r>
    <r>
      <rPr>
        <sz val="12"/>
        <color indexed="10"/>
        <rFont val="標楷體"/>
        <family val="4"/>
        <charset val="136"/>
      </rPr>
      <t>每月10日前一次繳足保險費</t>
    </r>
    <r>
      <rPr>
        <sz val="12"/>
        <rFont val="標楷體"/>
        <family val="4"/>
        <charset val="136"/>
      </rPr>
      <t>，繳費金額務必與扣繳名冊金額相符，(軍保</t>
    </r>
    <r>
      <rPr>
        <sz val="12"/>
        <color indexed="10"/>
        <rFont val="標楷體"/>
        <family val="4"/>
        <charset val="136"/>
      </rPr>
      <t>未滿1個月者按「全月」保費計算</t>
    </r>
    <r>
      <rPr>
        <sz val="12"/>
        <rFont val="標楷體"/>
        <family val="4"/>
        <charset val="136"/>
      </rPr>
      <t>)，繳款時，請</t>
    </r>
    <r>
      <rPr>
        <sz val="12"/>
        <color indexed="10"/>
        <rFont val="標楷體"/>
        <family val="4"/>
        <charset val="136"/>
      </rPr>
      <t>繳款人員務必</t>
    </r>
    <r>
      <rPr>
        <u/>
        <sz val="12"/>
        <color indexed="10"/>
        <rFont val="標楷體"/>
        <family val="4"/>
        <charset val="136"/>
      </rPr>
      <t>告知</t>
    </r>
    <r>
      <rPr>
        <sz val="12"/>
        <color indexed="10"/>
        <rFont val="標楷體"/>
        <family val="4"/>
        <charset val="136"/>
      </rPr>
      <t>請銀行櫃台人員</t>
    </r>
    <r>
      <rPr>
        <sz val="12"/>
        <rFont val="標楷體"/>
        <family val="4"/>
        <charset val="136"/>
      </rPr>
      <t>配合於</t>
    </r>
    <r>
      <rPr>
        <u/>
        <sz val="12"/>
        <color indexed="10"/>
        <rFont val="標楷體"/>
        <family val="4"/>
        <charset val="136"/>
      </rPr>
      <t>交易摘要處</t>
    </r>
    <r>
      <rPr>
        <sz val="12"/>
        <rFont val="標楷體"/>
        <family val="4"/>
        <charset val="136"/>
      </rPr>
      <t>輸入</t>
    </r>
    <r>
      <rPr>
        <sz val="12"/>
        <color indexed="10"/>
        <rFont val="標楷體"/>
        <family val="4"/>
        <charset val="136"/>
      </rPr>
      <t>學校校名</t>
    </r>
    <r>
      <rPr>
        <sz val="12"/>
        <rFont val="標楷體"/>
        <family val="4"/>
        <charset val="136"/>
      </rPr>
      <t>(簡稱即可，因只能顯示5個字)，敬請配合辦理。</t>
    </r>
    <phoneticPr fontId="2" type="noConversion"/>
  </si>
  <si>
    <r>
      <t>政府補助</t>
    </r>
    <r>
      <rPr>
        <sz val="12"/>
        <color theme="1"/>
        <rFont val="新細明體"/>
        <family val="1"/>
        <charset val="136"/>
        <scheme val="minor"/>
      </rPr>
      <t xml:space="preserve">
65％</t>
    </r>
    <phoneticPr fontId="2" type="noConversion"/>
  </si>
  <si>
    <r>
      <t>政府補助</t>
    </r>
    <r>
      <rPr>
        <sz val="11"/>
        <rFont val="新細明體"/>
        <family val="1"/>
        <charset val="136"/>
      </rPr>
      <t>65%</t>
    </r>
    <phoneticPr fontId="2" type="noConversion"/>
  </si>
  <si>
    <r>
      <t>政府補助</t>
    </r>
    <r>
      <rPr>
        <sz val="12"/>
        <rFont val="標楷體"/>
        <family val="4"/>
        <charset val="136"/>
      </rPr>
      <t xml:space="preserve">
(65﹪)</t>
    </r>
    <phoneticPr fontId="3" type="noConversion"/>
  </si>
  <si>
    <t>若投保年資大於等於30年填"Y"</t>
    <phoneticPr fontId="3" type="noConversion"/>
  </si>
  <si>
    <t>106年1月1日實施</t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</si>
</sst>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#,##0.00_ "/>
    <numFmt numFmtId="178" formatCode="0_ "/>
    <numFmt numFmtId="179" formatCode="#,##0_ ;[Red]\-#,##0\ "/>
    <numFmt numFmtId="180" formatCode="#,##0_ "/>
  </numFmts>
  <fonts count="30">
    <font>
      <sz val="12"/>
      <color theme="1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4"/>
      <name val="Times New Roman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sz val="13"/>
      <name val="標楷體"/>
      <family val="4"/>
      <charset val="136"/>
    </font>
    <font>
      <sz val="13"/>
      <color indexed="8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u/>
      <sz val="12"/>
      <color indexed="10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u/>
      <sz val="14"/>
      <name val="標楷體"/>
      <family val="4"/>
      <charset val="136"/>
    </font>
    <font>
      <sz val="8"/>
      <color indexed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u/>
      <sz val="14"/>
      <color indexed="10"/>
      <name val="標楷體"/>
      <family val="4"/>
      <charset val="136"/>
    </font>
    <font>
      <sz val="11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4" fillId="0" borderId="7" xfId="1" applyBorder="1"/>
    <xf numFmtId="0" fontId="4" fillId="0" borderId="8" xfId="1" applyBorder="1"/>
    <xf numFmtId="0" fontId="4" fillId="0" borderId="0" xfId="1"/>
    <xf numFmtId="0" fontId="6" fillId="0" borderId="0" xfId="1" applyFont="1" applyFill="1" applyBorder="1" applyAlignment="1">
      <alignment horizontal="distributed" vertical="center"/>
    </xf>
    <xf numFmtId="0" fontId="4" fillId="0" borderId="2" xfId="1" applyBorder="1"/>
    <xf numFmtId="0" fontId="4" fillId="0" borderId="3" xfId="1" applyBorder="1"/>
    <xf numFmtId="177" fontId="4" fillId="0" borderId="0" xfId="1" applyNumberFormat="1"/>
    <xf numFmtId="178" fontId="4" fillId="0" borderId="0" xfId="1" applyNumberFormat="1"/>
    <xf numFmtId="0" fontId="4" fillId="0" borderId="9" xfId="1" applyBorder="1"/>
    <xf numFmtId="0" fontId="4" fillId="0" borderId="5" xfId="1" applyBorder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4" fillId="0" borderId="10" xfId="1" applyBorder="1"/>
    <xf numFmtId="176" fontId="4" fillId="0" borderId="4" xfId="1" applyNumberFormat="1" applyBorder="1" applyAlignment="1">
      <alignment horizontal="distributed" vertical="center"/>
    </xf>
    <xf numFmtId="176" fontId="4" fillId="0" borderId="11" xfId="1" applyNumberFormat="1" applyBorder="1" applyAlignment="1">
      <alignment horizontal="distributed" vertical="center"/>
    </xf>
    <xf numFmtId="0" fontId="18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76" fontId="4" fillId="0" borderId="10" xfId="1" applyNumberFormat="1" applyBorder="1" applyAlignment="1">
      <alignment horizontal="distributed" vertical="center"/>
    </xf>
    <xf numFmtId="176" fontId="4" fillId="0" borderId="12" xfId="1" applyNumberFormat="1" applyBorder="1" applyAlignment="1">
      <alignment horizontal="distributed" vertical="center"/>
    </xf>
    <xf numFmtId="0" fontId="4" fillId="0" borderId="3" xfId="1" applyFill="1" applyBorder="1"/>
    <xf numFmtId="0" fontId="4" fillId="0" borderId="7" xfId="1" applyFill="1" applyBorder="1"/>
    <xf numFmtId="0" fontId="4" fillId="0" borderId="8" xfId="1" applyFill="1" applyBorder="1"/>
    <xf numFmtId="176" fontId="4" fillId="0" borderId="10" xfId="1" applyNumberFormat="1" applyFill="1" applyBorder="1" applyAlignment="1">
      <alignment horizontal="distributed" vertical="center"/>
    </xf>
    <xf numFmtId="0" fontId="4" fillId="0" borderId="2" xfId="1" applyFill="1" applyBorder="1"/>
    <xf numFmtId="176" fontId="4" fillId="0" borderId="4" xfId="1" applyNumberFormat="1" applyFill="1" applyBorder="1" applyAlignment="1">
      <alignment horizontal="distributed" vertical="center"/>
    </xf>
    <xf numFmtId="0" fontId="18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9" fontId="24" fillId="0" borderId="8" xfId="0" applyNumberFormat="1" applyFont="1" applyBorder="1" applyAlignment="1">
      <alignment horizontal="center" vertical="center"/>
    </xf>
    <xf numFmtId="179" fontId="24" fillId="0" borderId="8" xfId="0" applyNumberFormat="1" applyFont="1" applyBorder="1" applyAlignment="1">
      <alignment horizontal="right" vertical="center" indent="1"/>
    </xf>
    <xf numFmtId="179" fontId="24" fillId="0" borderId="10" xfId="0" applyNumberFormat="1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179" fontId="24" fillId="0" borderId="5" xfId="0" applyNumberFormat="1" applyFont="1" applyBorder="1" applyAlignment="1">
      <alignment horizontal="center" vertical="center"/>
    </xf>
    <xf numFmtId="179" fontId="24" fillId="0" borderId="5" xfId="0" applyNumberFormat="1" applyFont="1" applyBorder="1" applyAlignment="1">
      <alignment horizontal="right" vertical="center" indent="1"/>
    </xf>
    <xf numFmtId="179" fontId="24" fillId="0" borderId="11" xfId="0" applyNumberFormat="1" applyFont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179" fontId="24" fillId="0" borderId="3" xfId="0" applyNumberFormat="1" applyFont="1" applyBorder="1" applyAlignment="1">
      <alignment horizontal="center" vertical="center"/>
    </xf>
    <xf numFmtId="179" fontId="24" fillId="0" borderId="3" xfId="0" applyNumberFormat="1" applyFont="1" applyBorder="1" applyAlignment="1">
      <alignment horizontal="right" vertical="center" indent="1"/>
    </xf>
    <xf numFmtId="179" fontId="24" fillId="0" borderId="4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179" fontId="24" fillId="0" borderId="19" xfId="0" applyNumberFormat="1" applyFont="1" applyBorder="1" applyAlignment="1">
      <alignment horizontal="center" vertical="center"/>
    </xf>
    <xf numFmtId="179" fontId="24" fillId="0" borderId="17" xfId="0" applyNumberFormat="1" applyFont="1" applyBorder="1" applyAlignment="1">
      <alignment horizontal="center" vertical="center"/>
    </xf>
    <xf numFmtId="179" fontId="25" fillId="0" borderId="20" xfId="0" applyNumberFormat="1" applyFont="1" applyBorder="1" applyAlignment="1">
      <alignment horizontal="center" vertical="center"/>
    </xf>
    <xf numFmtId="179" fontId="25" fillId="0" borderId="20" xfId="0" applyNumberFormat="1" applyFont="1" applyBorder="1" applyAlignment="1">
      <alignment horizontal="right" vertical="center" indent="1"/>
    </xf>
    <xf numFmtId="179" fontId="25" fillId="0" borderId="21" xfId="0" applyNumberFormat="1" applyFont="1" applyBorder="1" applyAlignment="1">
      <alignment horizontal="right" vertical="center" indent="1"/>
    </xf>
    <xf numFmtId="179" fontId="11" fillId="0" borderId="5" xfId="0" applyNumberFormat="1" applyFont="1" applyBorder="1" applyAlignment="1" applyProtection="1">
      <alignment horizontal="right" vertical="center"/>
    </xf>
    <xf numFmtId="179" fontId="11" fillId="0" borderId="5" xfId="0" applyNumberFormat="1" applyFont="1" applyFill="1" applyBorder="1" applyAlignment="1" applyProtection="1">
      <alignment horizontal="right" vertical="center"/>
    </xf>
    <xf numFmtId="179" fontId="10" fillId="0" borderId="3" xfId="0" applyNumberFormat="1" applyFont="1" applyBorder="1" applyAlignment="1" applyProtection="1">
      <alignment horizontal="right" vertical="center"/>
    </xf>
    <xf numFmtId="179" fontId="10" fillId="0" borderId="3" xfId="0" applyNumberFormat="1" applyFont="1" applyFill="1" applyBorder="1" applyAlignment="1" applyProtection="1">
      <alignment horizontal="right" vertical="center"/>
    </xf>
    <xf numFmtId="180" fontId="4" fillId="0" borderId="3" xfId="1" applyNumberFormat="1" applyBorder="1" applyAlignment="1">
      <alignment horizontal="distributed" vertical="center"/>
    </xf>
    <xf numFmtId="180" fontId="4" fillId="0" borderId="5" xfId="1" applyNumberFormat="1" applyBorder="1" applyAlignment="1">
      <alignment horizontal="distributed" vertical="center"/>
    </xf>
    <xf numFmtId="180" fontId="4" fillId="0" borderId="8" xfId="1" applyNumberFormat="1" applyBorder="1" applyAlignment="1">
      <alignment horizontal="distributed" vertical="center"/>
    </xf>
    <xf numFmtId="0" fontId="29" fillId="0" borderId="8" xfId="1" applyFont="1" applyBorder="1"/>
    <xf numFmtId="0" fontId="14" fillId="0" borderId="3" xfId="0" applyFont="1" applyBorder="1" applyAlignment="1">
      <alignment horizontal="center" vertical="center" wrapText="1"/>
    </xf>
    <xf numFmtId="180" fontId="4" fillId="0" borderId="3" xfId="1" applyNumberFormat="1" applyFill="1" applyBorder="1" applyAlignment="1">
      <alignment horizontal="distributed" vertical="center"/>
    </xf>
    <xf numFmtId="180" fontId="4" fillId="0" borderId="5" xfId="1" applyNumberFormat="1" applyFill="1" applyBorder="1" applyAlignment="1">
      <alignment horizontal="distributed" vertical="center"/>
    </xf>
    <xf numFmtId="0" fontId="4" fillId="0" borderId="22" xfId="1" applyBorder="1"/>
    <xf numFmtId="176" fontId="4" fillId="0" borderId="23" xfId="1" applyNumberFormat="1" applyBorder="1" applyAlignment="1">
      <alignment horizontal="distributed" vertical="center"/>
    </xf>
    <xf numFmtId="0" fontId="4" fillId="0" borderId="9" xfId="1" applyFill="1" applyBorder="1"/>
    <xf numFmtId="0" fontId="4" fillId="0" borderId="5" xfId="1" applyFill="1" applyBorder="1"/>
    <xf numFmtId="176" fontId="4" fillId="0" borderId="11" xfId="1" applyNumberFormat="1" applyFill="1" applyBorder="1" applyAlignment="1">
      <alignment horizontal="distributed" vertical="center"/>
    </xf>
    <xf numFmtId="180" fontId="4" fillId="0" borderId="8" xfId="1" applyNumberFormat="1" applyFill="1" applyBorder="1" applyAlignment="1">
      <alignment horizontal="distributed" vertical="center"/>
    </xf>
    <xf numFmtId="0" fontId="6" fillId="0" borderId="0" xfId="0" applyFont="1" applyAlignment="1">
      <alignment horizontal="left" vertical="center" wrapText="1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9" fillId="0" borderId="41" xfId="1" applyFont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25" xfId="0" applyFont="1" applyBorder="1" applyAlignment="1">
      <alignment horizontal="left" vertical="distributed" wrapText="1"/>
    </xf>
    <xf numFmtId="0" fontId="0" fillId="0" borderId="36" xfId="0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66725"/>
          <a:ext cx="11430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466725"/>
          <a:ext cx="17907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1133475</xdr:colOff>
      <xdr:row>1</xdr:row>
      <xdr:rowOff>209550</xdr:rowOff>
    </xdr:from>
    <xdr:to>
      <xdr:col>2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133475" y="457200"/>
          <a:ext cx="6667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Q23"/>
  <sheetViews>
    <sheetView view="pageBreakPreview" zoomScaleNormal="100" workbookViewId="0">
      <selection activeCell="F24" sqref="F24"/>
    </sheetView>
  </sheetViews>
  <sheetFormatPr defaultRowHeight="16.5"/>
  <cols>
    <col min="1" max="1" width="3.625" customWidth="1"/>
    <col min="2" max="2" width="9.125" customWidth="1"/>
    <col min="3" max="3" width="15.625" customWidth="1"/>
    <col min="4" max="4" width="5.625" customWidth="1"/>
    <col min="5" max="5" width="5.125" customWidth="1"/>
    <col min="6" max="9" width="12.625" customWidth="1"/>
    <col min="10" max="10" width="33.625" customWidth="1"/>
    <col min="11" max="11" width="10.625" customWidth="1"/>
  </cols>
  <sheetData>
    <row r="1" spans="1:12" ht="21.75" thickBot="1">
      <c r="A1" s="97" t="s">
        <v>0</v>
      </c>
      <c r="B1" s="98"/>
      <c r="C1" s="1">
        <v>400000</v>
      </c>
      <c r="D1" s="104" t="s">
        <v>179</v>
      </c>
      <c r="E1" s="105"/>
      <c r="F1" s="105"/>
      <c r="G1" s="105"/>
      <c r="H1" s="105"/>
      <c r="I1" s="105"/>
      <c r="J1" s="105"/>
      <c r="K1" s="2"/>
      <c r="L1" s="2"/>
    </row>
    <row r="2" spans="1:12" ht="24" customHeight="1">
      <c r="A2" s="99" t="s">
        <v>171</v>
      </c>
      <c r="B2" s="100"/>
      <c r="C2" s="100"/>
      <c r="D2" s="100"/>
      <c r="E2" s="100"/>
      <c r="F2" s="100"/>
      <c r="G2" s="100"/>
      <c r="H2" s="100"/>
      <c r="I2" s="100"/>
      <c r="J2" s="101"/>
      <c r="K2" s="3"/>
      <c r="L2" s="3"/>
    </row>
    <row r="3" spans="1:12" ht="50.1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87" t="s">
        <v>186</v>
      </c>
      <c r="H3" s="8" t="s">
        <v>7</v>
      </c>
      <c r="I3" s="5" t="s">
        <v>8</v>
      </c>
      <c r="J3" s="9" t="s">
        <v>9</v>
      </c>
      <c r="K3" s="35" t="s">
        <v>187</v>
      </c>
      <c r="L3" s="10"/>
    </row>
    <row r="4" spans="1:12" ht="30" customHeight="1">
      <c r="A4" s="11">
        <v>1</v>
      </c>
      <c r="B4" s="12" t="s">
        <v>135</v>
      </c>
      <c r="C4" s="13" t="s">
        <v>10</v>
      </c>
      <c r="D4" s="12" t="s">
        <v>58</v>
      </c>
      <c r="E4" s="14">
        <v>12</v>
      </c>
      <c r="F4" s="81" t="str">
        <f ca="1">IF(ISNUMBER(SEARCH("Y",K4))," ",VLOOKUP(D4&amp;E4,軍人保險費費率表!B$1:H$79,7,0))</f>
        <v xml:space="preserve"> </v>
      </c>
      <c r="G4" s="81" t="str">
        <f ca="1">IF(ISNUMBER(SEARCH("Y",K4))," ",VLOOKUP(D4&amp;E4,軍人保險費費率表!B$1:H$79,6,0))</f>
        <v xml:space="preserve"> </v>
      </c>
      <c r="H4" s="82">
        <f ca="1">IF(ISNUMBER(SEARCH("Y",K4)),VLOOKUP(D4&amp;E4,軍人保險費費率表!B$1:H$79,5,0)," ")</f>
        <v>5077</v>
      </c>
      <c r="I4" s="82">
        <f>SUM(F4:H4)</f>
        <v>5077</v>
      </c>
      <c r="J4" s="41" t="s">
        <v>174</v>
      </c>
      <c r="K4" s="42" t="s">
        <v>141</v>
      </c>
      <c r="L4" s="3"/>
    </row>
    <row r="5" spans="1:12" ht="30" customHeight="1">
      <c r="A5" s="11">
        <v>2</v>
      </c>
      <c r="B5" s="12" t="s">
        <v>135</v>
      </c>
      <c r="C5" s="13" t="s">
        <v>10</v>
      </c>
      <c r="D5" s="12" t="s">
        <v>142</v>
      </c>
      <c r="E5" s="14">
        <v>12</v>
      </c>
      <c r="F5" s="81">
        <f ca="1">IF(ISNUMBER(SEARCH("Y",K5))," ",VLOOKUP(D5&amp;E5,軍人保險費費率表!B$1:H$79,7,0))</f>
        <v>1777</v>
      </c>
      <c r="G5" s="81">
        <f ca="1">IF(ISNUMBER(SEARCH("Y",K5))," ",VLOOKUP(D5&amp;E5,軍人保險費費率表!B$1:H$79,6,0))</f>
        <v>3300</v>
      </c>
      <c r="H5" s="82" t="str">
        <f ca="1">IF(ISNUMBER(SEARCH("Y",K5)),VLOOKUP(D5&amp;E5,軍人保險費費率表!B$1:H$79,5,0)," ")</f>
        <v xml:space="preserve"> </v>
      </c>
      <c r="I5" s="82">
        <f>SUM(F5:H5)</f>
        <v>5077</v>
      </c>
      <c r="J5" s="41" t="s">
        <v>172</v>
      </c>
      <c r="K5" s="42"/>
      <c r="L5" s="3"/>
    </row>
    <row r="6" spans="1:12" ht="30" customHeight="1">
      <c r="A6" s="11">
        <v>3</v>
      </c>
      <c r="B6" s="12" t="s">
        <v>136</v>
      </c>
      <c r="C6" s="13" t="s">
        <v>10</v>
      </c>
      <c r="D6" s="12" t="s">
        <v>11</v>
      </c>
      <c r="E6" s="14">
        <v>10</v>
      </c>
      <c r="F6" s="81">
        <f ca="1">IF(ISNUMBER(SEARCH("Y",K6))," ",VLOOKUP(D6&amp;E6,軍人保險費費率表!B$1:H$79,7,0))</f>
        <v>1441</v>
      </c>
      <c r="G6" s="81">
        <f ca="1">IF(ISNUMBER(SEARCH("Y",K6))," ",VLOOKUP(D6&amp;E6,軍人保險費費率表!B$1:H$79,6,0))</f>
        <v>2676</v>
      </c>
      <c r="H6" s="82" t="str">
        <f ca="1">IF(ISNUMBER(SEARCH("Y",K6)),VLOOKUP(D6&amp;E6,軍人保險費費率表!B$1:H$79,5,0)," ")</f>
        <v xml:space="preserve"> </v>
      </c>
      <c r="I6" s="82">
        <f t="shared" ref="I6:I14" si="0">SUM(F6:H6)</f>
        <v>4117</v>
      </c>
      <c r="J6" s="41"/>
      <c r="K6" s="42"/>
      <c r="L6" s="3"/>
    </row>
    <row r="7" spans="1:12" ht="30" customHeight="1">
      <c r="A7" s="11">
        <v>4</v>
      </c>
      <c r="B7" s="12" t="s">
        <v>137</v>
      </c>
      <c r="C7" s="13" t="s">
        <v>10</v>
      </c>
      <c r="D7" s="12" t="s">
        <v>11</v>
      </c>
      <c r="E7" s="14">
        <v>9</v>
      </c>
      <c r="F7" s="81">
        <v>0</v>
      </c>
      <c r="G7" s="81">
        <v>0</v>
      </c>
      <c r="H7" s="82" t="str">
        <f ca="1">IF(ISNUMBER(SEARCH("Y",K7)),VLOOKUP(D7&amp;E7,軍人保險費費率表!B$1:H$79,5,0)," ")</f>
        <v xml:space="preserve"> </v>
      </c>
      <c r="I7" s="82">
        <v>0</v>
      </c>
      <c r="J7" s="41" t="s">
        <v>173</v>
      </c>
      <c r="K7" s="42"/>
      <c r="L7" s="3"/>
    </row>
    <row r="8" spans="1:12" ht="30" customHeight="1">
      <c r="A8" s="11">
        <v>5</v>
      </c>
      <c r="B8" s="12" t="s">
        <v>138</v>
      </c>
      <c r="C8" s="13" t="s">
        <v>10</v>
      </c>
      <c r="D8" s="12" t="s">
        <v>11</v>
      </c>
      <c r="E8" s="14">
        <v>7</v>
      </c>
      <c r="F8" s="81">
        <f ca="1">IF(ISNUMBER(SEARCH("Y",K8))," ",VLOOKUP(D8&amp;E8,軍人保險費費率表!B$1:H$79,7,0))</f>
        <v>1337</v>
      </c>
      <c r="G8" s="81">
        <f ca="1">IF(ISNUMBER(SEARCH("Y",K8))," ",VLOOKUP(D8&amp;E8,軍人保險費費率表!B$1:H$79,6,0))</f>
        <v>2482</v>
      </c>
      <c r="H8" s="82" t="str">
        <f ca="1">IF(ISNUMBER(SEARCH("Y",K8)),VLOOKUP(D8&amp;E8,軍人保險費費率表!B$1:H$79,5,0)," ")</f>
        <v xml:space="preserve"> </v>
      </c>
      <c r="I8" s="82">
        <f t="shared" si="0"/>
        <v>3819</v>
      </c>
      <c r="J8" s="41" t="s">
        <v>178</v>
      </c>
      <c r="K8" s="42"/>
      <c r="L8" s="3"/>
    </row>
    <row r="9" spans="1:12" ht="30" customHeight="1">
      <c r="A9" s="11">
        <v>6</v>
      </c>
      <c r="B9" s="12" t="s">
        <v>138</v>
      </c>
      <c r="C9" s="13" t="s">
        <v>10</v>
      </c>
      <c r="D9" s="12" t="s">
        <v>11</v>
      </c>
      <c r="E9" s="14">
        <v>7</v>
      </c>
      <c r="F9" s="81">
        <v>35</v>
      </c>
      <c r="G9" s="81">
        <v>64</v>
      </c>
      <c r="H9" s="82" t="str">
        <f ca="1">IF(ISNUMBER(SEARCH("Y",K9)),VLOOKUP(D9&amp;E9,軍人保險費費率表!B$1:H$79,5,0)," ")</f>
        <v xml:space="preserve"> </v>
      </c>
      <c r="I9" s="82">
        <f t="shared" si="0"/>
        <v>99</v>
      </c>
      <c r="J9" s="41" t="s">
        <v>170</v>
      </c>
      <c r="K9" s="42"/>
      <c r="L9" s="17"/>
    </row>
    <row r="10" spans="1:12" ht="30" customHeight="1">
      <c r="A10" s="11">
        <v>7</v>
      </c>
      <c r="B10" s="15" t="s">
        <v>139</v>
      </c>
      <c r="C10" s="13" t="s">
        <v>10</v>
      </c>
      <c r="D10" s="15" t="s">
        <v>11</v>
      </c>
      <c r="E10" s="16">
        <v>5</v>
      </c>
      <c r="F10" s="81">
        <f ca="1">IF(ISNUMBER(SEARCH("Y",K10))," ",VLOOKUP(D10&amp;E10,軍人保險費費率表!B$1:H$79,7,0))</f>
        <v>1267</v>
      </c>
      <c r="G10" s="81">
        <f ca="1">IF(ISNUMBER(SEARCH("Y",K10))," ",VLOOKUP(D10&amp;E10,軍人保險費費率表!B$1:H$79,6,0))</f>
        <v>2354</v>
      </c>
      <c r="H10" s="82" t="str">
        <f ca="1">IF(ISNUMBER(SEARCH("Y",K10)),VLOOKUP(D10&amp;E10,軍人保險費費率表!B$1:H$79,5,0)," ")</f>
        <v xml:space="preserve"> </v>
      </c>
      <c r="I10" s="82">
        <f t="shared" si="0"/>
        <v>3621</v>
      </c>
      <c r="J10" s="41" t="s">
        <v>175</v>
      </c>
      <c r="K10" s="42"/>
      <c r="L10" s="17"/>
    </row>
    <row r="11" spans="1:12" ht="30" customHeight="1">
      <c r="A11" s="11">
        <v>8</v>
      </c>
      <c r="B11" s="15" t="s">
        <v>176</v>
      </c>
      <c r="C11" s="13" t="s">
        <v>10</v>
      </c>
      <c r="D11" s="15" t="s">
        <v>13</v>
      </c>
      <c r="E11" s="16">
        <v>7</v>
      </c>
      <c r="F11" s="81">
        <v>-1198</v>
      </c>
      <c r="G11" s="81">
        <v>-2244</v>
      </c>
      <c r="H11" s="82" t="str">
        <f ca="1">IF(ISNUMBER(SEARCH("Y",K10)),VLOOKUP(D11&amp;E11,軍人保險費費率表!B$1:H$79,5,0)," ")</f>
        <v xml:space="preserve"> </v>
      </c>
      <c r="I11" s="82">
        <f>SUM(F11:H11)</f>
        <v>-3442</v>
      </c>
      <c r="J11" s="41" t="s">
        <v>177</v>
      </c>
      <c r="K11" s="42"/>
      <c r="L11" s="17"/>
    </row>
    <row r="12" spans="1:12" ht="30" customHeight="1">
      <c r="A12" s="11">
        <v>9</v>
      </c>
      <c r="B12" s="15" t="s">
        <v>140</v>
      </c>
      <c r="C12" s="13" t="s">
        <v>10</v>
      </c>
      <c r="D12" s="15" t="s">
        <v>13</v>
      </c>
      <c r="E12" s="16">
        <v>7</v>
      </c>
      <c r="F12" s="81">
        <f ca="1">IF(ISNUMBER(SEARCH("Y",K11))," ",VLOOKUP(D12&amp;E12,軍人保險費費率表!B$1:H$79,7,0))</f>
        <v>1198</v>
      </c>
      <c r="G12" s="81">
        <f ca="1">IF(ISNUMBER(SEARCH("Y",K11))," ",VLOOKUP(D12&amp;E12,軍人保險費費率表!B$1:H$79,6,0))</f>
        <v>2224</v>
      </c>
      <c r="H12" s="82" t="str">
        <f ca="1">IF(ISNUMBER(SEARCH("Y",K11)),VLOOKUP(D12&amp;E12,軍人保險費費率表!B$1:H$79,5,0)," ")</f>
        <v xml:space="preserve"> </v>
      </c>
      <c r="I12" s="82">
        <f t="shared" si="0"/>
        <v>3422</v>
      </c>
      <c r="J12" s="41"/>
      <c r="K12" s="42"/>
      <c r="L12" s="3"/>
    </row>
    <row r="13" spans="1:12" ht="30" customHeight="1">
      <c r="A13" s="11">
        <v>10</v>
      </c>
      <c r="B13" s="15" t="s">
        <v>143</v>
      </c>
      <c r="C13" s="13" t="s">
        <v>10</v>
      </c>
      <c r="D13" s="15" t="s">
        <v>180</v>
      </c>
      <c r="E13" s="16">
        <v>6</v>
      </c>
      <c r="F13" s="81">
        <f ca="1">IF(ISNUMBER(SEARCH("Y",K12))," ",VLOOKUP(D13&amp;E13,軍人保險費費率表!B$1:H$79,7,0))</f>
        <v>1163</v>
      </c>
      <c r="G13" s="81">
        <f ca="1">IF(ISNUMBER(SEARCH("Y",K12))," ",VLOOKUP(D13&amp;E13,軍人保險費費率表!B$1:H$79,6,0))</f>
        <v>2160</v>
      </c>
      <c r="H13" s="82" t="str">
        <f ca="1">IF(ISNUMBER(SEARCH("Y",K12)),VLOOKUP(D13&amp;E13,軍人保險費費率表!B$1:H$79,5,0)," ")</f>
        <v xml:space="preserve"> </v>
      </c>
      <c r="I13" s="82">
        <f t="shared" si="0"/>
        <v>3323</v>
      </c>
      <c r="J13" s="41"/>
      <c r="K13" s="42"/>
      <c r="L13" s="10"/>
    </row>
    <row r="14" spans="1:12" ht="30" customHeight="1">
      <c r="A14" s="11">
        <v>11</v>
      </c>
      <c r="B14" s="15" t="s">
        <v>144</v>
      </c>
      <c r="C14" s="13" t="s">
        <v>10</v>
      </c>
      <c r="D14" s="15" t="s">
        <v>13</v>
      </c>
      <c r="E14" s="16">
        <v>2</v>
      </c>
      <c r="F14" s="81">
        <f ca="1">IF(ISNUMBER(SEARCH("Y",K13))," ",VLOOKUP(D14&amp;E14,軍人保險費費率表!B$1:H$79,7,0))</f>
        <v>1024</v>
      </c>
      <c r="G14" s="81">
        <f ca="1">IF(ISNUMBER(SEARCH("Y",K13))," ",VLOOKUP(D14&amp;E14,軍人保險費費率表!B$1:H$79,6,0))</f>
        <v>1902</v>
      </c>
      <c r="H14" s="82" t="str">
        <f ca="1">IF(ISNUMBER(SEARCH("Y",K13)),VLOOKUP(D14&amp;E14,軍人保險費費率表!B$1:H$79,5,0)," ")</f>
        <v xml:space="preserve"> </v>
      </c>
      <c r="I14" s="82">
        <f t="shared" si="0"/>
        <v>2926</v>
      </c>
      <c r="J14" s="41"/>
      <c r="K14" s="36"/>
      <c r="L14" s="3"/>
    </row>
    <row r="15" spans="1:12" ht="23.25" thickBot="1">
      <c r="A15" s="102" t="s">
        <v>14</v>
      </c>
      <c r="B15" s="103"/>
      <c r="C15" s="18"/>
      <c r="D15" s="18"/>
      <c r="E15" s="18"/>
      <c r="F15" s="79">
        <f>SUM(F4:F14)</f>
        <v>8044</v>
      </c>
      <c r="G15" s="79">
        <f>SUM(G4:G14)</f>
        <v>14918</v>
      </c>
      <c r="H15" s="79">
        <f>SUM(H4:H14)</f>
        <v>5077</v>
      </c>
      <c r="I15" s="80">
        <f>SUM(F15:H15)</f>
        <v>28039</v>
      </c>
      <c r="J15" s="51"/>
      <c r="K15" s="22"/>
      <c r="L15" s="3"/>
    </row>
    <row r="16" spans="1:12" s="23" customFormat="1" ht="17.25">
      <c r="A16" s="19" t="s">
        <v>15</v>
      </c>
      <c r="B16" s="19"/>
      <c r="C16" s="19"/>
      <c r="D16" s="20" t="s">
        <v>16</v>
      </c>
      <c r="E16" s="20"/>
      <c r="F16" s="20"/>
      <c r="G16" s="20" t="s">
        <v>17</v>
      </c>
      <c r="H16" s="20"/>
      <c r="I16" s="21"/>
      <c r="J16" s="10"/>
      <c r="K16" s="22"/>
      <c r="L16" s="22"/>
    </row>
    <row r="17" spans="1:17" ht="15" customHeight="1">
      <c r="A17" s="22" t="s">
        <v>18</v>
      </c>
      <c r="B17" s="22"/>
      <c r="C17" s="22"/>
      <c r="D17" s="22"/>
      <c r="E17" s="22"/>
      <c r="F17" s="22" t="s">
        <v>12</v>
      </c>
      <c r="G17" s="22" t="s">
        <v>12</v>
      </c>
      <c r="H17" s="22"/>
      <c r="I17" s="22" t="s">
        <v>12</v>
      </c>
      <c r="J17" s="22"/>
      <c r="K17" s="37"/>
      <c r="L17" s="37"/>
      <c r="M17" s="37"/>
      <c r="N17" s="37"/>
      <c r="O17" s="37"/>
      <c r="P17" s="22"/>
      <c r="Q17" s="3"/>
    </row>
    <row r="18" spans="1:17" ht="15" customHeight="1">
      <c r="A18" s="96" t="s">
        <v>183</v>
      </c>
      <c r="B18" s="96"/>
      <c r="C18" s="96"/>
      <c r="D18" s="96"/>
      <c r="E18" s="96"/>
      <c r="F18" s="96"/>
      <c r="G18" s="96"/>
      <c r="H18" s="96"/>
      <c r="I18" s="96"/>
      <c r="J18" s="96"/>
      <c r="K18" s="37"/>
      <c r="L18" s="22"/>
      <c r="M18" s="22"/>
      <c r="N18" s="22"/>
      <c r="O18" s="22"/>
      <c r="P18" s="22"/>
      <c r="Q18" s="3"/>
    </row>
    <row r="19" spans="1:17" ht="19.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24"/>
      <c r="L19" s="22"/>
      <c r="M19" s="22"/>
      <c r="N19" s="22"/>
      <c r="O19" s="22"/>
      <c r="P19" s="22"/>
      <c r="Q19" s="3"/>
    </row>
    <row r="20" spans="1:17" ht="17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24"/>
      <c r="L20" s="2"/>
      <c r="M20" s="2"/>
      <c r="N20" s="2"/>
      <c r="O20" s="2"/>
      <c r="P20" s="2"/>
      <c r="Q20" s="2"/>
    </row>
    <row r="21" spans="1:17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2"/>
    </row>
    <row r="22" spans="1:17" ht="17.25">
      <c r="A22" s="22"/>
      <c r="B22" s="22"/>
      <c r="C22" s="22"/>
      <c r="D22" s="22"/>
      <c r="E22" s="22"/>
      <c r="F22" s="24"/>
      <c r="G22" s="22"/>
      <c r="H22" s="22"/>
      <c r="I22" s="22"/>
      <c r="J22" s="22"/>
    </row>
    <row r="23" spans="1:17" ht="19.5">
      <c r="A23" s="3"/>
      <c r="B23" s="10"/>
      <c r="C23" s="2"/>
      <c r="D23" s="2"/>
      <c r="E23" s="2"/>
      <c r="F23" s="2"/>
      <c r="G23" s="2"/>
      <c r="H23" s="2"/>
      <c r="I23" s="2"/>
      <c r="J23" s="2"/>
    </row>
  </sheetData>
  <mergeCells count="5">
    <mergeCell ref="A18:J21"/>
    <mergeCell ref="A1:B1"/>
    <mergeCell ref="A2:J2"/>
    <mergeCell ref="A15:B15"/>
    <mergeCell ref="D1:J1"/>
  </mergeCells>
  <phoneticPr fontId="3" type="noConversion"/>
  <dataValidations count="3">
    <dataValidation type="list" allowBlank="1" showInputMessage="1" showErrorMessage="1" sqref="E3">
      <formula1>"1,2,3,4,5,6,7,8,9,10,11,12"</formula1>
    </dataValidation>
    <dataValidation type="list" allowBlank="1" showInputMessage="1" showErrorMessage="1" sqref="E4:E14">
      <formula1>"12,11,10,9,8,7,6,5,4,3,2,1"</formula1>
    </dataValidation>
    <dataValidation type="list" allowBlank="1" showInputMessage="1" showErrorMessage="1" sqref="D4:D14">
      <formula1>"上校,中校,少校,上尉,中尉,少尉"</formula1>
    </dataValidation>
  </dataValidations>
  <printOptions horizontalCentered="1"/>
  <pageMargins left="0.51181102362204722" right="0.51181102362204722" top="0.59055118110236227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7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N10" sqref="N10"/>
    </sheetView>
  </sheetViews>
  <sheetFormatPr defaultRowHeight="16.5"/>
  <cols>
    <col min="1" max="1" width="9" style="27"/>
    <col min="2" max="2" width="7.5" style="27" bestFit="1" customWidth="1"/>
    <col min="3" max="4" width="5.5" style="27" bestFit="1" customWidth="1"/>
    <col min="5" max="5" width="15.25" style="27" bestFit="1" customWidth="1"/>
    <col min="6" max="6" width="9" style="27"/>
    <col min="7" max="7" width="11.125" style="27" bestFit="1" customWidth="1"/>
    <col min="8" max="12" width="9" style="27"/>
    <col min="13" max="13" width="12.875" style="27" bestFit="1" customWidth="1"/>
    <col min="14" max="16384" width="9" style="27"/>
  </cols>
  <sheetData>
    <row r="1" spans="1:13">
      <c r="A1" s="106" t="s">
        <v>188</v>
      </c>
      <c r="B1" s="107"/>
      <c r="C1" s="26" t="s">
        <v>19</v>
      </c>
      <c r="D1" s="90" t="s">
        <v>20</v>
      </c>
      <c r="E1" s="90" t="s">
        <v>145</v>
      </c>
      <c r="F1" s="26" t="s">
        <v>146</v>
      </c>
      <c r="G1" s="86" t="s">
        <v>185</v>
      </c>
      <c r="H1" s="38" t="s">
        <v>147</v>
      </c>
      <c r="J1" s="28"/>
      <c r="K1" s="28"/>
      <c r="L1" s="28"/>
    </row>
    <row r="2" spans="1:13">
      <c r="A2" s="29" t="str">
        <f t="shared" ref="A2:A63" si="0">B2&amp;"級"</f>
        <v>少將10級</v>
      </c>
      <c r="B2" s="30" t="s">
        <v>59</v>
      </c>
      <c r="C2" s="30" t="s">
        <v>21</v>
      </c>
      <c r="D2" s="69">
        <v>10</v>
      </c>
      <c r="E2" s="69">
        <v>52410</v>
      </c>
      <c r="F2" s="83">
        <v>5210</v>
      </c>
      <c r="G2" s="83">
        <v>3386</v>
      </c>
      <c r="H2" s="39">
        <v>1824</v>
      </c>
      <c r="J2" s="31"/>
      <c r="M2" s="32"/>
    </row>
    <row r="3" spans="1:13">
      <c r="A3" s="29" t="str">
        <f t="shared" si="0"/>
        <v>少將9級</v>
      </c>
      <c r="B3" s="30" t="s">
        <v>60</v>
      </c>
      <c r="C3" s="30" t="s">
        <v>22</v>
      </c>
      <c r="D3" s="69">
        <v>9</v>
      </c>
      <c r="E3" s="69">
        <v>51080</v>
      </c>
      <c r="F3" s="83">
        <v>5077</v>
      </c>
      <c r="G3" s="83">
        <v>3300</v>
      </c>
      <c r="H3" s="39">
        <v>1777</v>
      </c>
      <c r="J3" s="31"/>
      <c r="M3" s="32"/>
    </row>
    <row r="4" spans="1:13">
      <c r="A4" s="29" t="str">
        <f t="shared" si="0"/>
        <v>少將8級</v>
      </c>
      <c r="B4" s="30" t="s">
        <v>61</v>
      </c>
      <c r="C4" s="30" t="s">
        <v>22</v>
      </c>
      <c r="D4" s="69">
        <v>8</v>
      </c>
      <c r="E4" s="69">
        <v>49745</v>
      </c>
      <c r="F4" s="83">
        <v>4945</v>
      </c>
      <c r="G4" s="83">
        <v>3214</v>
      </c>
      <c r="H4" s="39">
        <v>1731</v>
      </c>
      <c r="J4" s="31"/>
      <c r="M4" s="32"/>
    </row>
    <row r="5" spans="1:13">
      <c r="A5" s="29" t="str">
        <f t="shared" si="0"/>
        <v>少將7級</v>
      </c>
      <c r="B5" s="30" t="s">
        <v>62</v>
      </c>
      <c r="C5" s="30" t="s">
        <v>21</v>
      </c>
      <c r="D5" s="69">
        <v>7</v>
      </c>
      <c r="E5" s="69">
        <v>48415</v>
      </c>
      <c r="F5" s="83">
        <v>4812</v>
      </c>
      <c r="G5" s="83">
        <v>3128</v>
      </c>
      <c r="H5" s="39">
        <v>1684</v>
      </c>
      <c r="J5" s="31"/>
      <c r="M5" s="32"/>
    </row>
    <row r="6" spans="1:13">
      <c r="A6" s="29" t="str">
        <f t="shared" si="0"/>
        <v>少將6級</v>
      </c>
      <c r="B6" s="30" t="s">
        <v>63</v>
      </c>
      <c r="C6" s="30" t="s">
        <v>23</v>
      </c>
      <c r="D6" s="69">
        <v>6</v>
      </c>
      <c r="E6" s="69">
        <v>47080</v>
      </c>
      <c r="F6" s="83">
        <v>4680</v>
      </c>
      <c r="G6" s="83">
        <v>3042</v>
      </c>
      <c r="H6" s="39">
        <v>1638</v>
      </c>
      <c r="J6" s="31"/>
      <c r="M6" s="32"/>
    </row>
    <row r="7" spans="1:13">
      <c r="A7" s="29" t="str">
        <f t="shared" si="0"/>
        <v>少將5級</v>
      </c>
      <c r="B7" s="30" t="s">
        <v>64</v>
      </c>
      <c r="C7" s="30" t="s">
        <v>23</v>
      </c>
      <c r="D7" s="69">
        <v>5</v>
      </c>
      <c r="E7" s="69">
        <v>45750</v>
      </c>
      <c r="F7" s="83">
        <v>4548</v>
      </c>
      <c r="G7" s="83">
        <v>2956</v>
      </c>
      <c r="H7" s="39">
        <v>1592</v>
      </c>
      <c r="J7" s="31"/>
      <c r="M7" s="32"/>
    </row>
    <row r="8" spans="1:13">
      <c r="A8" s="29" t="str">
        <f t="shared" si="0"/>
        <v>少將4級</v>
      </c>
      <c r="B8" s="30" t="s">
        <v>65</v>
      </c>
      <c r="C8" s="30" t="s">
        <v>23</v>
      </c>
      <c r="D8" s="69">
        <v>4</v>
      </c>
      <c r="E8" s="69">
        <v>44420</v>
      </c>
      <c r="F8" s="83">
        <v>4415</v>
      </c>
      <c r="G8" s="83">
        <v>2870</v>
      </c>
      <c r="H8" s="39">
        <v>1545</v>
      </c>
      <c r="J8" s="31"/>
      <c r="M8" s="32"/>
    </row>
    <row r="9" spans="1:13">
      <c r="A9" s="29" t="str">
        <f t="shared" si="0"/>
        <v>少將3級</v>
      </c>
      <c r="B9" s="30" t="s">
        <v>66</v>
      </c>
      <c r="C9" s="30" t="s">
        <v>24</v>
      </c>
      <c r="D9" s="69">
        <v>3</v>
      </c>
      <c r="E9" s="69">
        <v>43085</v>
      </c>
      <c r="F9" s="83">
        <v>4283</v>
      </c>
      <c r="G9" s="83">
        <v>2784</v>
      </c>
      <c r="H9" s="39">
        <v>1499</v>
      </c>
      <c r="J9" s="31"/>
      <c r="M9" s="32"/>
    </row>
    <row r="10" spans="1:13">
      <c r="A10" s="29" t="str">
        <f t="shared" si="0"/>
        <v>少將2級</v>
      </c>
      <c r="B10" s="30" t="s">
        <v>67</v>
      </c>
      <c r="C10" s="30" t="s">
        <v>25</v>
      </c>
      <c r="D10" s="69">
        <v>2</v>
      </c>
      <c r="E10" s="69">
        <v>41755</v>
      </c>
      <c r="F10" s="83">
        <v>4150</v>
      </c>
      <c r="G10" s="83">
        <v>2697</v>
      </c>
      <c r="H10" s="39">
        <v>1453</v>
      </c>
      <c r="J10" s="31"/>
      <c r="M10" s="32"/>
    </row>
    <row r="11" spans="1:13" ht="17.25" thickBot="1">
      <c r="A11" s="33" t="str">
        <f t="shared" si="0"/>
        <v>少將1級</v>
      </c>
      <c r="B11" s="34" t="s">
        <v>68</v>
      </c>
      <c r="C11" s="34" t="s">
        <v>25</v>
      </c>
      <c r="D11" s="65">
        <v>1</v>
      </c>
      <c r="E11" s="65">
        <v>40420</v>
      </c>
      <c r="F11" s="84">
        <v>4018</v>
      </c>
      <c r="G11" s="84">
        <v>2612</v>
      </c>
      <c r="H11" s="40">
        <v>1406</v>
      </c>
      <c r="J11" s="31"/>
      <c r="M11" s="32"/>
    </row>
    <row r="12" spans="1:13">
      <c r="A12" s="25" t="str">
        <f t="shared" si="0"/>
        <v>上校12級</v>
      </c>
      <c r="B12" s="26" t="s">
        <v>56</v>
      </c>
      <c r="C12" s="26" t="s">
        <v>26</v>
      </c>
      <c r="D12" s="56">
        <v>12</v>
      </c>
      <c r="E12" s="56">
        <v>51080</v>
      </c>
      <c r="F12" s="85">
        <v>5077</v>
      </c>
      <c r="G12" s="85">
        <v>3300</v>
      </c>
      <c r="H12" s="43">
        <v>1777</v>
      </c>
      <c r="J12" s="31"/>
      <c r="M12" s="32"/>
    </row>
    <row r="13" spans="1:13">
      <c r="A13" s="29" t="str">
        <f t="shared" si="0"/>
        <v>上校11級</v>
      </c>
      <c r="B13" s="30" t="s">
        <v>69</v>
      </c>
      <c r="C13" s="30" t="s">
        <v>27</v>
      </c>
      <c r="D13" s="69">
        <v>11</v>
      </c>
      <c r="E13" s="69">
        <v>49745</v>
      </c>
      <c r="F13" s="83">
        <v>4945</v>
      </c>
      <c r="G13" s="83">
        <v>3214</v>
      </c>
      <c r="H13" s="39">
        <v>1731</v>
      </c>
      <c r="J13" s="31"/>
      <c r="M13" s="32"/>
    </row>
    <row r="14" spans="1:13">
      <c r="A14" s="29" t="str">
        <f t="shared" si="0"/>
        <v>上校10級</v>
      </c>
      <c r="B14" s="30" t="s">
        <v>57</v>
      </c>
      <c r="C14" s="30" t="s">
        <v>28</v>
      </c>
      <c r="D14" s="69">
        <v>10</v>
      </c>
      <c r="E14" s="69">
        <v>48415</v>
      </c>
      <c r="F14" s="83">
        <v>4812</v>
      </c>
      <c r="G14" s="83">
        <v>3128</v>
      </c>
      <c r="H14" s="39">
        <v>1684</v>
      </c>
      <c r="J14" s="31"/>
      <c r="M14" s="32"/>
    </row>
    <row r="15" spans="1:13">
      <c r="A15" s="29" t="str">
        <f t="shared" si="0"/>
        <v>上校9級</v>
      </c>
      <c r="B15" s="30" t="s">
        <v>70</v>
      </c>
      <c r="C15" s="30" t="s">
        <v>29</v>
      </c>
      <c r="D15" s="69">
        <v>9</v>
      </c>
      <c r="E15" s="69">
        <v>47080</v>
      </c>
      <c r="F15" s="83">
        <v>4680</v>
      </c>
      <c r="G15" s="83">
        <v>3042</v>
      </c>
      <c r="H15" s="39">
        <v>1638</v>
      </c>
      <c r="J15" s="31"/>
      <c r="M15" s="32"/>
    </row>
    <row r="16" spans="1:13">
      <c r="A16" s="29" t="str">
        <f t="shared" si="0"/>
        <v>上校8級</v>
      </c>
      <c r="B16" s="30" t="s">
        <v>71</v>
      </c>
      <c r="C16" s="30" t="s">
        <v>29</v>
      </c>
      <c r="D16" s="69">
        <v>8</v>
      </c>
      <c r="E16" s="69">
        <v>45750</v>
      </c>
      <c r="F16" s="83">
        <v>4548</v>
      </c>
      <c r="G16" s="83">
        <v>2956</v>
      </c>
      <c r="H16" s="39">
        <v>1592</v>
      </c>
      <c r="J16" s="31"/>
      <c r="M16" s="32"/>
    </row>
    <row r="17" spans="1:13">
      <c r="A17" s="29" t="str">
        <f t="shared" si="0"/>
        <v>上校7級</v>
      </c>
      <c r="B17" s="30" t="s">
        <v>72</v>
      </c>
      <c r="C17" s="30" t="s">
        <v>30</v>
      </c>
      <c r="D17" s="69">
        <v>7</v>
      </c>
      <c r="E17" s="69">
        <v>44420</v>
      </c>
      <c r="F17" s="83">
        <v>4415</v>
      </c>
      <c r="G17" s="83">
        <v>2870</v>
      </c>
      <c r="H17" s="39">
        <v>1545</v>
      </c>
      <c r="J17" s="31"/>
      <c r="M17" s="32"/>
    </row>
    <row r="18" spans="1:13">
      <c r="A18" s="29" t="str">
        <f t="shared" si="0"/>
        <v>上校6級</v>
      </c>
      <c r="B18" s="30" t="s">
        <v>73</v>
      </c>
      <c r="C18" s="30" t="s">
        <v>31</v>
      </c>
      <c r="D18" s="69">
        <v>6</v>
      </c>
      <c r="E18" s="69">
        <v>43085</v>
      </c>
      <c r="F18" s="83">
        <v>4283</v>
      </c>
      <c r="G18" s="83">
        <v>2784</v>
      </c>
      <c r="H18" s="39">
        <v>1499</v>
      </c>
      <c r="J18" s="31"/>
      <c r="M18" s="32"/>
    </row>
    <row r="19" spans="1:13">
      <c r="A19" s="29" t="str">
        <f t="shared" si="0"/>
        <v>上校5級</v>
      </c>
      <c r="B19" s="30" t="s">
        <v>74</v>
      </c>
      <c r="C19" s="30" t="s">
        <v>31</v>
      </c>
      <c r="D19" s="69">
        <v>5</v>
      </c>
      <c r="E19" s="69">
        <v>41755</v>
      </c>
      <c r="F19" s="83">
        <v>4150</v>
      </c>
      <c r="G19" s="83">
        <v>2697</v>
      </c>
      <c r="H19" s="39">
        <v>1453</v>
      </c>
      <c r="J19" s="31"/>
      <c r="M19" s="32"/>
    </row>
    <row r="20" spans="1:13">
      <c r="A20" s="29" t="str">
        <f t="shared" si="0"/>
        <v>上校4級</v>
      </c>
      <c r="B20" s="30" t="s">
        <v>75</v>
      </c>
      <c r="C20" s="30" t="s">
        <v>32</v>
      </c>
      <c r="D20" s="69">
        <v>4</v>
      </c>
      <c r="E20" s="69">
        <v>40420</v>
      </c>
      <c r="F20" s="83">
        <v>4018</v>
      </c>
      <c r="G20" s="83">
        <v>2612</v>
      </c>
      <c r="H20" s="39">
        <v>1406</v>
      </c>
      <c r="J20" s="31"/>
      <c r="M20" s="32"/>
    </row>
    <row r="21" spans="1:13">
      <c r="A21" s="29" t="str">
        <f t="shared" si="0"/>
        <v>上校3級</v>
      </c>
      <c r="B21" s="30" t="s">
        <v>76</v>
      </c>
      <c r="C21" s="30" t="s">
        <v>28</v>
      </c>
      <c r="D21" s="69">
        <v>3</v>
      </c>
      <c r="E21" s="69">
        <v>39090</v>
      </c>
      <c r="F21" s="83">
        <v>3886</v>
      </c>
      <c r="G21" s="83">
        <v>2526</v>
      </c>
      <c r="H21" s="39">
        <v>1360</v>
      </c>
      <c r="J21" s="31"/>
      <c r="M21" s="32"/>
    </row>
    <row r="22" spans="1:13">
      <c r="A22" s="29" t="str">
        <f t="shared" si="0"/>
        <v>上校2級</v>
      </c>
      <c r="B22" s="30" t="s">
        <v>77</v>
      </c>
      <c r="C22" s="30" t="s">
        <v>33</v>
      </c>
      <c r="D22" s="69">
        <v>2</v>
      </c>
      <c r="E22" s="69">
        <v>37760</v>
      </c>
      <c r="F22" s="83">
        <v>3753</v>
      </c>
      <c r="G22" s="83">
        <v>2439</v>
      </c>
      <c r="H22" s="39">
        <v>1314</v>
      </c>
      <c r="J22" s="31"/>
      <c r="M22" s="32"/>
    </row>
    <row r="23" spans="1:13" ht="17.25" thickBot="1">
      <c r="A23" s="33" t="str">
        <f t="shared" si="0"/>
        <v>上校1級</v>
      </c>
      <c r="B23" s="34" t="s">
        <v>78</v>
      </c>
      <c r="C23" s="34" t="s">
        <v>32</v>
      </c>
      <c r="D23" s="65">
        <v>1</v>
      </c>
      <c r="E23" s="65">
        <v>36425</v>
      </c>
      <c r="F23" s="84">
        <v>3621</v>
      </c>
      <c r="G23" s="84">
        <v>2354</v>
      </c>
      <c r="H23" s="40">
        <v>1267</v>
      </c>
      <c r="J23" s="31"/>
      <c r="M23" s="32"/>
    </row>
    <row r="24" spans="1:13">
      <c r="A24" s="25" t="str">
        <f t="shared" si="0"/>
        <v>中校12級</v>
      </c>
      <c r="B24" s="26" t="s">
        <v>79</v>
      </c>
      <c r="C24" s="26" t="s">
        <v>34</v>
      </c>
      <c r="D24" s="56">
        <v>12</v>
      </c>
      <c r="E24" s="56">
        <v>43420</v>
      </c>
      <c r="F24" s="85">
        <v>4316</v>
      </c>
      <c r="G24" s="85">
        <v>2805</v>
      </c>
      <c r="H24" s="43">
        <v>1511</v>
      </c>
      <c r="J24" s="31"/>
      <c r="M24" s="32"/>
    </row>
    <row r="25" spans="1:13">
      <c r="A25" s="29" t="str">
        <f t="shared" si="0"/>
        <v>中校11級</v>
      </c>
      <c r="B25" s="30" t="s">
        <v>80</v>
      </c>
      <c r="C25" s="30" t="s">
        <v>35</v>
      </c>
      <c r="D25" s="69">
        <v>11</v>
      </c>
      <c r="E25" s="69">
        <v>42420</v>
      </c>
      <c r="F25" s="83">
        <v>4217</v>
      </c>
      <c r="G25" s="83">
        <v>2741</v>
      </c>
      <c r="H25" s="44">
        <v>1476</v>
      </c>
      <c r="J25" s="31"/>
      <c r="M25" s="32"/>
    </row>
    <row r="26" spans="1:13">
      <c r="A26" s="29" t="str">
        <f t="shared" si="0"/>
        <v>中校10級</v>
      </c>
      <c r="B26" s="30" t="s">
        <v>81</v>
      </c>
      <c r="C26" s="30" t="s">
        <v>35</v>
      </c>
      <c r="D26" s="69">
        <v>10</v>
      </c>
      <c r="E26" s="69">
        <v>41420</v>
      </c>
      <c r="F26" s="83">
        <v>4117</v>
      </c>
      <c r="G26" s="83">
        <v>2676</v>
      </c>
      <c r="H26" s="44">
        <v>1441</v>
      </c>
      <c r="J26" s="31"/>
      <c r="M26" s="32"/>
    </row>
    <row r="27" spans="1:13">
      <c r="A27" s="29" t="str">
        <f t="shared" si="0"/>
        <v>中校9級</v>
      </c>
      <c r="B27" s="30" t="s">
        <v>82</v>
      </c>
      <c r="C27" s="30" t="s">
        <v>36</v>
      </c>
      <c r="D27" s="69">
        <v>9</v>
      </c>
      <c r="E27" s="69">
        <v>40420</v>
      </c>
      <c r="F27" s="83">
        <v>4018</v>
      </c>
      <c r="G27" s="83">
        <v>2612</v>
      </c>
      <c r="H27" s="44">
        <v>1406</v>
      </c>
      <c r="J27" s="31"/>
      <c r="M27" s="32"/>
    </row>
    <row r="28" spans="1:13">
      <c r="A28" s="29" t="str">
        <f t="shared" si="0"/>
        <v>中校8級</v>
      </c>
      <c r="B28" s="30" t="s">
        <v>83</v>
      </c>
      <c r="C28" s="30" t="s">
        <v>35</v>
      </c>
      <c r="D28" s="69">
        <v>8</v>
      </c>
      <c r="E28" s="69">
        <v>39425</v>
      </c>
      <c r="F28" s="83">
        <v>3919</v>
      </c>
      <c r="G28" s="83">
        <v>2547</v>
      </c>
      <c r="H28" s="44">
        <v>1372</v>
      </c>
      <c r="J28" s="31"/>
      <c r="M28" s="32"/>
    </row>
    <row r="29" spans="1:13">
      <c r="A29" s="29" t="str">
        <f t="shared" si="0"/>
        <v>中校7級</v>
      </c>
      <c r="B29" s="30" t="s">
        <v>84</v>
      </c>
      <c r="C29" s="30" t="s">
        <v>36</v>
      </c>
      <c r="D29" s="69">
        <v>7</v>
      </c>
      <c r="E29" s="69">
        <v>38425</v>
      </c>
      <c r="F29" s="83">
        <v>3819</v>
      </c>
      <c r="G29" s="83">
        <v>2482</v>
      </c>
      <c r="H29" s="44">
        <v>1337</v>
      </c>
      <c r="J29" s="31"/>
      <c r="M29" s="32"/>
    </row>
    <row r="30" spans="1:13">
      <c r="A30" s="29" t="str">
        <f t="shared" si="0"/>
        <v>中校6級</v>
      </c>
      <c r="B30" s="30" t="s">
        <v>85</v>
      </c>
      <c r="C30" s="30" t="s">
        <v>34</v>
      </c>
      <c r="D30" s="69">
        <v>6</v>
      </c>
      <c r="E30" s="69">
        <v>37425</v>
      </c>
      <c r="F30" s="83">
        <v>3720</v>
      </c>
      <c r="G30" s="83">
        <v>2418</v>
      </c>
      <c r="H30" s="44">
        <v>1302</v>
      </c>
      <c r="J30" s="31"/>
      <c r="M30" s="32"/>
    </row>
    <row r="31" spans="1:13">
      <c r="A31" s="29" t="str">
        <f t="shared" si="0"/>
        <v>中校5級</v>
      </c>
      <c r="B31" s="30" t="s">
        <v>86</v>
      </c>
      <c r="C31" s="30" t="s">
        <v>37</v>
      </c>
      <c r="D31" s="69">
        <v>5</v>
      </c>
      <c r="E31" s="69">
        <v>36425</v>
      </c>
      <c r="F31" s="83">
        <v>3621</v>
      </c>
      <c r="G31" s="83">
        <v>2354</v>
      </c>
      <c r="H31" s="44">
        <v>1267</v>
      </c>
      <c r="J31" s="31"/>
      <c r="M31" s="32"/>
    </row>
    <row r="32" spans="1:13">
      <c r="A32" s="29" t="str">
        <f t="shared" si="0"/>
        <v>中校4級</v>
      </c>
      <c r="B32" s="30" t="s">
        <v>87</v>
      </c>
      <c r="C32" s="30" t="s">
        <v>38</v>
      </c>
      <c r="D32" s="69">
        <v>4</v>
      </c>
      <c r="E32" s="69">
        <v>35425</v>
      </c>
      <c r="F32" s="83">
        <v>3521</v>
      </c>
      <c r="G32" s="83">
        <v>2289</v>
      </c>
      <c r="H32" s="44">
        <v>1232</v>
      </c>
      <c r="J32" s="31"/>
      <c r="M32" s="32"/>
    </row>
    <row r="33" spans="1:13">
      <c r="A33" s="29" t="str">
        <f t="shared" si="0"/>
        <v>中校3級</v>
      </c>
      <c r="B33" s="30" t="s">
        <v>88</v>
      </c>
      <c r="C33" s="30" t="s">
        <v>34</v>
      </c>
      <c r="D33" s="69">
        <v>3</v>
      </c>
      <c r="E33" s="69">
        <v>34430</v>
      </c>
      <c r="F33" s="83">
        <v>3422</v>
      </c>
      <c r="G33" s="83">
        <v>2224</v>
      </c>
      <c r="H33" s="44">
        <v>1198</v>
      </c>
      <c r="J33" s="31"/>
      <c r="M33" s="32"/>
    </row>
    <row r="34" spans="1:13">
      <c r="A34" s="29" t="str">
        <f t="shared" si="0"/>
        <v>中校2級</v>
      </c>
      <c r="B34" s="30" t="s">
        <v>89</v>
      </c>
      <c r="C34" s="30" t="s">
        <v>38</v>
      </c>
      <c r="D34" s="69">
        <v>2</v>
      </c>
      <c r="E34" s="69">
        <v>33430</v>
      </c>
      <c r="F34" s="83">
        <v>3323</v>
      </c>
      <c r="G34" s="83">
        <v>2160</v>
      </c>
      <c r="H34" s="44">
        <v>1163</v>
      </c>
      <c r="J34" s="31"/>
      <c r="M34" s="32"/>
    </row>
    <row r="35" spans="1:13" ht="17.25" thickBot="1">
      <c r="A35" s="33" t="str">
        <f t="shared" si="0"/>
        <v>中校1級</v>
      </c>
      <c r="B35" s="34" t="s">
        <v>90</v>
      </c>
      <c r="C35" s="34" t="s">
        <v>38</v>
      </c>
      <c r="D35" s="65">
        <v>1</v>
      </c>
      <c r="E35" s="65">
        <v>32430</v>
      </c>
      <c r="F35" s="84">
        <v>3224</v>
      </c>
      <c r="G35" s="84">
        <v>2096</v>
      </c>
      <c r="H35" s="91">
        <v>1128</v>
      </c>
      <c r="J35" s="31"/>
      <c r="M35" s="32"/>
    </row>
    <row r="36" spans="1:13">
      <c r="A36" s="46" t="str">
        <f t="shared" si="0"/>
        <v>少校12級</v>
      </c>
      <c r="B36" s="47" t="s">
        <v>91</v>
      </c>
      <c r="C36" s="47" t="s">
        <v>39</v>
      </c>
      <c r="D36" s="56">
        <v>12</v>
      </c>
      <c r="E36" s="56">
        <v>39425</v>
      </c>
      <c r="F36" s="85">
        <v>3919</v>
      </c>
      <c r="G36" s="85">
        <v>2547</v>
      </c>
      <c r="H36" s="48">
        <v>1372</v>
      </c>
      <c r="J36" s="31"/>
      <c r="M36" s="32"/>
    </row>
    <row r="37" spans="1:13">
      <c r="A37" s="49" t="str">
        <f t="shared" si="0"/>
        <v>少校11級</v>
      </c>
      <c r="B37" s="45" t="s">
        <v>92</v>
      </c>
      <c r="C37" s="45" t="s">
        <v>13</v>
      </c>
      <c r="D37" s="69">
        <v>11</v>
      </c>
      <c r="E37" s="69">
        <v>38425</v>
      </c>
      <c r="F37" s="83">
        <v>3819</v>
      </c>
      <c r="G37" s="83">
        <v>2482</v>
      </c>
      <c r="H37" s="50">
        <v>1337</v>
      </c>
      <c r="J37" s="31"/>
      <c r="M37" s="32"/>
    </row>
    <row r="38" spans="1:13">
      <c r="A38" s="49" t="str">
        <f t="shared" si="0"/>
        <v>少校10級</v>
      </c>
      <c r="B38" s="45" t="s">
        <v>93</v>
      </c>
      <c r="C38" s="45" t="s">
        <v>40</v>
      </c>
      <c r="D38" s="69">
        <v>10</v>
      </c>
      <c r="E38" s="69">
        <v>37425</v>
      </c>
      <c r="F38" s="83">
        <v>3720</v>
      </c>
      <c r="G38" s="83">
        <v>2418</v>
      </c>
      <c r="H38" s="50">
        <v>1302</v>
      </c>
      <c r="J38" s="31"/>
      <c r="M38" s="32"/>
    </row>
    <row r="39" spans="1:13">
      <c r="A39" s="49" t="str">
        <f t="shared" si="0"/>
        <v>少校9級</v>
      </c>
      <c r="B39" s="45" t="s">
        <v>94</v>
      </c>
      <c r="C39" s="45" t="s">
        <v>13</v>
      </c>
      <c r="D39" s="69">
        <v>9</v>
      </c>
      <c r="E39" s="69">
        <v>36425</v>
      </c>
      <c r="F39" s="83">
        <v>3621</v>
      </c>
      <c r="G39" s="83">
        <v>2354</v>
      </c>
      <c r="H39" s="50">
        <v>1267</v>
      </c>
      <c r="J39" s="31"/>
      <c r="M39" s="32"/>
    </row>
    <row r="40" spans="1:13">
      <c r="A40" s="49" t="str">
        <f t="shared" si="0"/>
        <v>少校8級</v>
      </c>
      <c r="B40" s="45" t="s">
        <v>95</v>
      </c>
      <c r="C40" s="45" t="s">
        <v>13</v>
      </c>
      <c r="D40" s="69">
        <v>8</v>
      </c>
      <c r="E40" s="69">
        <v>35425</v>
      </c>
      <c r="F40" s="83">
        <v>3521</v>
      </c>
      <c r="G40" s="83">
        <v>2289</v>
      </c>
      <c r="H40" s="50">
        <v>1232</v>
      </c>
      <c r="J40" s="31"/>
      <c r="M40" s="32"/>
    </row>
    <row r="41" spans="1:13">
      <c r="A41" s="49" t="str">
        <f t="shared" si="0"/>
        <v>少校7級</v>
      </c>
      <c r="B41" s="45" t="s">
        <v>96</v>
      </c>
      <c r="C41" s="45" t="s">
        <v>13</v>
      </c>
      <c r="D41" s="69">
        <v>7</v>
      </c>
      <c r="E41" s="69">
        <v>34430</v>
      </c>
      <c r="F41" s="83">
        <v>3422</v>
      </c>
      <c r="G41" s="83">
        <v>2224</v>
      </c>
      <c r="H41" s="50">
        <v>1198</v>
      </c>
      <c r="J41" s="31"/>
      <c r="M41" s="32"/>
    </row>
    <row r="42" spans="1:13">
      <c r="A42" s="49" t="str">
        <f t="shared" si="0"/>
        <v>少校6級</v>
      </c>
      <c r="B42" s="45" t="s">
        <v>97</v>
      </c>
      <c r="C42" s="45" t="s">
        <v>40</v>
      </c>
      <c r="D42" s="69">
        <v>6</v>
      </c>
      <c r="E42" s="69">
        <v>33430</v>
      </c>
      <c r="F42" s="83">
        <v>3323</v>
      </c>
      <c r="G42" s="83">
        <v>2160</v>
      </c>
      <c r="H42" s="50">
        <v>1163</v>
      </c>
      <c r="J42" s="31"/>
      <c r="M42" s="32"/>
    </row>
    <row r="43" spans="1:13">
      <c r="A43" s="49" t="str">
        <f t="shared" si="0"/>
        <v>少校5級</v>
      </c>
      <c r="B43" s="45" t="s">
        <v>98</v>
      </c>
      <c r="C43" s="45" t="s">
        <v>40</v>
      </c>
      <c r="D43" s="69">
        <v>5</v>
      </c>
      <c r="E43" s="69">
        <v>32430</v>
      </c>
      <c r="F43" s="83">
        <v>3224</v>
      </c>
      <c r="G43" s="83">
        <v>2096</v>
      </c>
      <c r="H43" s="50">
        <v>1128</v>
      </c>
      <c r="J43" s="31"/>
      <c r="M43" s="32"/>
    </row>
    <row r="44" spans="1:13">
      <c r="A44" s="49" t="str">
        <f t="shared" si="0"/>
        <v>少校4級</v>
      </c>
      <c r="B44" s="45" t="s">
        <v>99</v>
      </c>
      <c r="C44" s="45" t="s">
        <v>13</v>
      </c>
      <c r="D44" s="69">
        <v>4</v>
      </c>
      <c r="E44" s="69">
        <v>31430</v>
      </c>
      <c r="F44" s="83">
        <v>3124</v>
      </c>
      <c r="G44" s="88">
        <v>2031</v>
      </c>
      <c r="H44" s="50">
        <v>1093</v>
      </c>
      <c r="J44" s="31"/>
      <c r="M44" s="32"/>
    </row>
    <row r="45" spans="1:13">
      <c r="A45" s="49" t="str">
        <f t="shared" si="0"/>
        <v>少校3級</v>
      </c>
      <c r="B45" s="45" t="s">
        <v>100</v>
      </c>
      <c r="C45" s="45" t="s">
        <v>13</v>
      </c>
      <c r="D45" s="69">
        <v>3</v>
      </c>
      <c r="E45" s="69">
        <v>30430</v>
      </c>
      <c r="F45" s="83">
        <v>3025</v>
      </c>
      <c r="G45" s="88">
        <v>1966</v>
      </c>
      <c r="H45" s="50">
        <v>1059</v>
      </c>
      <c r="J45" s="31"/>
      <c r="M45" s="32"/>
    </row>
    <row r="46" spans="1:13">
      <c r="A46" s="49" t="str">
        <f t="shared" si="0"/>
        <v>少校2級</v>
      </c>
      <c r="B46" s="45" t="s">
        <v>101</v>
      </c>
      <c r="C46" s="45" t="s">
        <v>13</v>
      </c>
      <c r="D46" s="69">
        <v>2</v>
      </c>
      <c r="E46" s="69">
        <v>29435</v>
      </c>
      <c r="F46" s="83">
        <v>2926</v>
      </c>
      <c r="G46" s="88">
        <v>1902</v>
      </c>
      <c r="H46" s="50">
        <v>1024</v>
      </c>
      <c r="J46" s="31"/>
      <c r="M46" s="32"/>
    </row>
    <row r="47" spans="1:13" ht="17.25" thickBot="1">
      <c r="A47" s="92" t="str">
        <f t="shared" si="0"/>
        <v>少校1級</v>
      </c>
      <c r="B47" s="93" t="s">
        <v>102</v>
      </c>
      <c r="C47" s="93" t="s">
        <v>13</v>
      </c>
      <c r="D47" s="65">
        <v>1</v>
      </c>
      <c r="E47" s="65">
        <v>28435</v>
      </c>
      <c r="F47" s="84">
        <v>2826</v>
      </c>
      <c r="G47" s="89">
        <v>1837</v>
      </c>
      <c r="H47" s="94">
        <v>989</v>
      </c>
      <c r="J47" s="31"/>
      <c r="M47" s="32"/>
    </row>
    <row r="48" spans="1:13">
      <c r="A48" s="25" t="str">
        <f t="shared" si="0"/>
        <v>上尉12級</v>
      </c>
      <c r="B48" s="26" t="s">
        <v>103</v>
      </c>
      <c r="C48" s="26" t="s">
        <v>41</v>
      </c>
      <c r="D48" s="56">
        <v>12</v>
      </c>
      <c r="E48" s="56">
        <v>36095</v>
      </c>
      <c r="F48" s="95">
        <v>3588</v>
      </c>
      <c r="G48" s="95">
        <v>2332</v>
      </c>
      <c r="H48" s="48">
        <v>1256</v>
      </c>
      <c r="J48" s="31"/>
      <c r="M48" s="32"/>
    </row>
    <row r="49" spans="1:13">
      <c r="A49" s="29" t="str">
        <f t="shared" si="0"/>
        <v>上尉11級</v>
      </c>
      <c r="B49" s="30" t="s">
        <v>104</v>
      </c>
      <c r="C49" s="30" t="s">
        <v>41</v>
      </c>
      <c r="D49" s="69">
        <v>11</v>
      </c>
      <c r="E49" s="69">
        <v>35095</v>
      </c>
      <c r="F49" s="88">
        <v>3488</v>
      </c>
      <c r="G49" s="88">
        <v>2267</v>
      </c>
      <c r="H49" s="50">
        <v>1221</v>
      </c>
      <c r="J49" s="31"/>
      <c r="M49" s="32"/>
    </row>
    <row r="50" spans="1:13">
      <c r="A50" s="29" t="str">
        <f t="shared" si="0"/>
        <v>上尉10級</v>
      </c>
      <c r="B50" s="30" t="s">
        <v>105</v>
      </c>
      <c r="C50" s="30" t="s">
        <v>42</v>
      </c>
      <c r="D50" s="69">
        <v>10</v>
      </c>
      <c r="E50" s="69">
        <v>34095</v>
      </c>
      <c r="F50" s="88">
        <v>3389</v>
      </c>
      <c r="G50" s="88">
        <v>2203</v>
      </c>
      <c r="H50" s="50">
        <v>1186</v>
      </c>
      <c r="J50" s="31"/>
      <c r="M50" s="32"/>
    </row>
    <row r="51" spans="1:13">
      <c r="A51" s="29" t="str">
        <f t="shared" si="0"/>
        <v>上尉9級</v>
      </c>
      <c r="B51" s="30" t="s">
        <v>106</v>
      </c>
      <c r="C51" s="30" t="s">
        <v>43</v>
      </c>
      <c r="D51" s="69">
        <v>9</v>
      </c>
      <c r="E51" s="69">
        <v>33095</v>
      </c>
      <c r="F51" s="88">
        <v>3290</v>
      </c>
      <c r="G51" s="88">
        <v>2138</v>
      </c>
      <c r="H51" s="50">
        <v>1152</v>
      </c>
      <c r="J51" s="31"/>
      <c r="M51" s="32"/>
    </row>
    <row r="52" spans="1:13">
      <c r="A52" s="29" t="str">
        <f t="shared" si="0"/>
        <v>上尉8級</v>
      </c>
      <c r="B52" s="30" t="s">
        <v>107</v>
      </c>
      <c r="C52" s="30" t="s">
        <v>44</v>
      </c>
      <c r="D52" s="69">
        <v>8</v>
      </c>
      <c r="E52" s="69">
        <v>32095</v>
      </c>
      <c r="F52" s="88">
        <v>3190</v>
      </c>
      <c r="G52" s="88">
        <v>2073</v>
      </c>
      <c r="H52" s="50">
        <v>1117</v>
      </c>
      <c r="J52" s="31"/>
      <c r="M52" s="32"/>
    </row>
    <row r="53" spans="1:13">
      <c r="A53" s="29" t="str">
        <f t="shared" si="0"/>
        <v>上尉7級</v>
      </c>
      <c r="B53" s="30" t="s">
        <v>108</v>
      </c>
      <c r="C53" s="30" t="s">
        <v>45</v>
      </c>
      <c r="D53" s="69">
        <v>7</v>
      </c>
      <c r="E53" s="69">
        <v>31100</v>
      </c>
      <c r="F53" s="88">
        <v>3091</v>
      </c>
      <c r="G53" s="88">
        <v>2009</v>
      </c>
      <c r="H53" s="50">
        <v>1082</v>
      </c>
      <c r="J53" s="31"/>
      <c r="M53" s="32"/>
    </row>
    <row r="54" spans="1:13">
      <c r="A54" s="29" t="str">
        <f t="shared" si="0"/>
        <v>上尉6級</v>
      </c>
      <c r="B54" s="30" t="s">
        <v>109</v>
      </c>
      <c r="C54" s="30" t="s">
        <v>43</v>
      </c>
      <c r="D54" s="69">
        <v>6</v>
      </c>
      <c r="E54" s="69">
        <v>30100</v>
      </c>
      <c r="F54" s="88">
        <v>2992</v>
      </c>
      <c r="G54" s="88">
        <v>1945</v>
      </c>
      <c r="H54" s="50">
        <v>1047</v>
      </c>
      <c r="J54" s="31"/>
      <c r="M54" s="32"/>
    </row>
    <row r="55" spans="1:13">
      <c r="A55" s="29" t="str">
        <f t="shared" si="0"/>
        <v>上尉5級</v>
      </c>
      <c r="B55" s="30" t="s">
        <v>110</v>
      </c>
      <c r="C55" s="30" t="s">
        <v>45</v>
      </c>
      <c r="D55" s="69">
        <v>5</v>
      </c>
      <c r="E55" s="69">
        <v>29100</v>
      </c>
      <c r="F55" s="88">
        <v>2893</v>
      </c>
      <c r="G55" s="88">
        <v>1880</v>
      </c>
      <c r="H55" s="50">
        <v>1013</v>
      </c>
      <c r="J55" s="31"/>
      <c r="M55" s="32"/>
    </row>
    <row r="56" spans="1:13">
      <c r="A56" s="29" t="str">
        <f t="shared" si="0"/>
        <v>上尉4級</v>
      </c>
      <c r="B56" s="30" t="s">
        <v>111</v>
      </c>
      <c r="C56" s="30" t="s">
        <v>45</v>
      </c>
      <c r="D56" s="69">
        <v>4</v>
      </c>
      <c r="E56" s="69">
        <v>28100</v>
      </c>
      <c r="F56" s="88">
        <v>2793</v>
      </c>
      <c r="G56" s="88">
        <v>1815</v>
      </c>
      <c r="H56" s="50">
        <v>978</v>
      </c>
      <c r="J56" s="31"/>
      <c r="M56" s="32"/>
    </row>
    <row r="57" spans="1:13">
      <c r="A57" s="29" t="str">
        <f t="shared" si="0"/>
        <v>上尉3級</v>
      </c>
      <c r="B57" s="30" t="s">
        <v>112</v>
      </c>
      <c r="C57" s="30" t="s">
        <v>45</v>
      </c>
      <c r="D57" s="69">
        <v>3</v>
      </c>
      <c r="E57" s="69">
        <v>27100</v>
      </c>
      <c r="F57" s="88">
        <v>2694</v>
      </c>
      <c r="G57" s="88">
        <v>1751</v>
      </c>
      <c r="H57" s="50">
        <v>943</v>
      </c>
      <c r="J57" s="31"/>
      <c r="M57" s="32"/>
    </row>
    <row r="58" spans="1:13">
      <c r="A58" s="29" t="str">
        <f t="shared" si="0"/>
        <v>上尉2級</v>
      </c>
      <c r="B58" s="30" t="s">
        <v>113</v>
      </c>
      <c r="C58" s="30" t="s">
        <v>46</v>
      </c>
      <c r="D58" s="69">
        <v>2</v>
      </c>
      <c r="E58" s="69">
        <v>26105</v>
      </c>
      <c r="F58" s="88">
        <v>2595</v>
      </c>
      <c r="G58" s="88">
        <v>1687</v>
      </c>
      <c r="H58" s="50">
        <v>908</v>
      </c>
      <c r="J58" s="31"/>
      <c r="M58" s="32"/>
    </row>
    <row r="59" spans="1:13" ht="17.25" thickBot="1">
      <c r="A59" s="33" t="str">
        <f t="shared" si="0"/>
        <v>上尉1級</v>
      </c>
      <c r="B59" s="34" t="s">
        <v>114</v>
      </c>
      <c r="C59" s="34" t="s">
        <v>46</v>
      </c>
      <c r="D59" s="65">
        <v>1</v>
      </c>
      <c r="E59" s="65">
        <v>25105</v>
      </c>
      <c r="F59" s="89">
        <v>2495</v>
      </c>
      <c r="G59" s="89">
        <v>1622</v>
      </c>
      <c r="H59" s="40">
        <v>873</v>
      </c>
      <c r="J59" s="31"/>
      <c r="M59" s="32"/>
    </row>
    <row r="60" spans="1:13">
      <c r="A60" s="25" t="str">
        <f t="shared" si="0"/>
        <v>中尉10級</v>
      </c>
      <c r="B60" s="26" t="s">
        <v>115</v>
      </c>
      <c r="C60" s="26" t="s">
        <v>48</v>
      </c>
      <c r="D60" s="56">
        <v>10</v>
      </c>
      <c r="E60" s="56">
        <v>27770</v>
      </c>
      <c r="F60" s="85">
        <v>2760</v>
      </c>
      <c r="G60" s="85">
        <v>1794</v>
      </c>
      <c r="H60" s="43">
        <v>966</v>
      </c>
      <c r="J60" s="31"/>
      <c r="M60" s="32"/>
    </row>
    <row r="61" spans="1:13">
      <c r="A61" s="29" t="str">
        <f t="shared" si="0"/>
        <v>中尉9級</v>
      </c>
      <c r="B61" s="30" t="s">
        <v>116</v>
      </c>
      <c r="C61" s="30" t="s">
        <v>47</v>
      </c>
      <c r="D61" s="69">
        <v>9</v>
      </c>
      <c r="E61" s="69">
        <v>27100</v>
      </c>
      <c r="F61" s="83">
        <v>2694</v>
      </c>
      <c r="G61" s="83">
        <v>1751</v>
      </c>
      <c r="H61" s="39">
        <v>943</v>
      </c>
      <c r="J61" s="31"/>
      <c r="M61" s="32"/>
    </row>
    <row r="62" spans="1:13">
      <c r="A62" s="29" t="str">
        <f t="shared" si="0"/>
        <v>中尉8級</v>
      </c>
      <c r="B62" s="30" t="s">
        <v>117</v>
      </c>
      <c r="C62" s="30" t="s">
        <v>49</v>
      </c>
      <c r="D62" s="69">
        <v>8</v>
      </c>
      <c r="E62" s="69">
        <v>26435</v>
      </c>
      <c r="F62" s="83">
        <v>2628</v>
      </c>
      <c r="G62" s="83">
        <v>1708</v>
      </c>
      <c r="H62" s="39">
        <v>920</v>
      </c>
      <c r="J62" s="31"/>
      <c r="M62" s="32"/>
    </row>
    <row r="63" spans="1:13">
      <c r="A63" s="29" t="str">
        <f t="shared" si="0"/>
        <v>中尉7級</v>
      </c>
      <c r="B63" s="30" t="s">
        <v>118</v>
      </c>
      <c r="C63" s="30" t="s">
        <v>50</v>
      </c>
      <c r="D63" s="69">
        <v>7</v>
      </c>
      <c r="E63" s="69">
        <v>25770</v>
      </c>
      <c r="F63" s="83">
        <v>2562</v>
      </c>
      <c r="G63" s="83">
        <v>1665</v>
      </c>
      <c r="H63" s="39">
        <v>897</v>
      </c>
      <c r="J63" s="31"/>
      <c r="M63" s="32"/>
    </row>
    <row r="64" spans="1:13">
      <c r="A64" s="29" t="str">
        <f t="shared" ref="A64:A79" si="1">B64&amp;"級"</f>
        <v>中尉6級</v>
      </c>
      <c r="B64" s="30" t="s">
        <v>119</v>
      </c>
      <c r="C64" s="30" t="s">
        <v>49</v>
      </c>
      <c r="D64" s="69">
        <v>6</v>
      </c>
      <c r="E64" s="69">
        <v>25105</v>
      </c>
      <c r="F64" s="83">
        <v>2495</v>
      </c>
      <c r="G64" s="83">
        <v>1622</v>
      </c>
      <c r="H64" s="39">
        <v>873</v>
      </c>
      <c r="J64" s="31"/>
      <c r="M64" s="32"/>
    </row>
    <row r="65" spans="1:13">
      <c r="A65" s="29" t="str">
        <f t="shared" si="1"/>
        <v>中尉5級</v>
      </c>
      <c r="B65" s="30" t="s">
        <v>120</v>
      </c>
      <c r="C65" s="30" t="s">
        <v>49</v>
      </c>
      <c r="D65" s="69">
        <v>5</v>
      </c>
      <c r="E65" s="69">
        <v>24440</v>
      </c>
      <c r="F65" s="83">
        <v>2429</v>
      </c>
      <c r="G65" s="83">
        <v>1579</v>
      </c>
      <c r="H65" s="39">
        <v>850</v>
      </c>
      <c r="J65" s="31"/>
      <c r="M65" s="32"/>
    </row>
    <row r="66" spans="1:13">
      <c r="A66" s="29" t="str">
        <f t="shared" si="1"/>
        <v>中尉4級</v>
      </c>
      <c r="B66" s="30" t="s">
        <v>121</v>
      </c>
      <c r="C66" s="30" t="s">
        <v>51</v>
      </c>
      <c r="D66" s="69">
        <v>4</v>
      </c>
      <c r="E66" s="69">
        <v>23770</v>
      </c>
      <c r="F66" s="83">
        <v>2363</v>
      </c>
      <c r="G66" s="83">
        <v>1536</v>
      </c>
      <c r="H66" s="39">
        <v>827</v>
      </c>
      <c r="J66" s="31"/>
      <c r="M66" s="32"/>
    </row>
    <row r="67" spans="1:13">
      <c r="A67" s="29" t="str">
        <f t="shared" si="1"/>
        <v>中尉3級</v>
      </c>
      <c r="B67" s="30" t="s">
        <v>122</v>
      </c>
      <c r="C67" s="30" t="s">
        <v>51</v>
      </c>
      <c r="D67" s="69">
        <v>3</v>
      </c>
      <c r="E67" s="69">
        <v>23105</v>
      </c>
      <c r="F67" s="83">
        <v>2297</v>
      </c>
      <c r="G67" s="83">
        <v>1493</v>
      </c>
      <c r="H67" s="39">
        <v>804</v>
      </c>
      <c r="J67" s="31"/>
      <c r="M67" s="32"/>
    </row>
    <row r="68" spans="1:13">
      <c r="A68" s="29" t="str">
        <f t="shared" si="1"/>
        <v>中尉2級</v>
      </c>
      <c r="B68" s="30" t="s">
        <v>123</v>
      </c>
      <c r="C68" s="30" t="s">
        <v>49</v>
      </c>
      <c r="D68" s="69">
        <v>2</v>
      </c>
      <c r="E68" s="69">
        <v>22440</v>
      </c>
      <c r="F68" s="83">
        <v>2231</v>
      </c>
      <c r="G68" s="83">
        <v>1450</v>
      </c>
      <c r="H68" s="39">
        <v>781</v>
      </c>
      <c r="J68" s="31"/>
      <c r="M68" s="32"/>
    </row>
    <row r="69" spans="1:13" ht="17.25" thickBot="1">
      <c r="A69" s="33" t="str">
        <f t="shared" si="1"/>
        <v>中尉1級</v>
      </c>
      <c r="B69" s="34" t="s">
        <v>124</v>
      </c>
      <c r="C69" s="34" t="s">
        <v>47</v>
      </c>
      <c r="D69" s="65">
        <v>1</v>
      </c>
      <c r="E69" s="65">
        <v>21775</v>
      </c>
      <c r="F69" s="84">
        <v>2164</v>
      </c>
      <c r="G69" s="84">
        <v>1407</v>
      </c>
      <c r="H69" s="40">
        <v>757</v>
      </c>
      <c r="J69" s="31"/>
      <c r="M69" s="32"/>
    </row>
    <row r="70" spans="1:13">
      <c r="A70" s="25" t="str">
        <f t="shared" si="1"/>
        <v>少尉10級</v>
      </c>
      <c r="B70" s="26" t="s">
        <v>125</v>
      </c>
      <c r="C70" s="26" t="s">
        <v>52</v>
      </c>
      <c r="D70" s="56">
        <v>10</v>
      </c>
      <c r="E70" s="56">
        <v>25770</v>
      </c>
      <c r="F70" s="85">
        <v>2562</v>
      </c>
      <c r="G70" s="85">
        <v>1665</v>
      </c>
      <c r="H70" s="43">
        <v>897</v>
      </c>
      <c r="J70" s="31"/>
      <c r="M70" s="32"/>
    </row>
    <row r="71" spans="1:13">
      <c r="A71" s="29" t="str">
        <f t="shared" si="1"/>
        <v>少尉9級</v>
      </c>
      <c r="B71" s="30" t="s">
        <v>126</v>
      </c>
      <c r="C71" s="30" t="s">
        <v>52</v>
      </c>
      <c r="D71" s="69">
        <v>9</v>
      </c>
      <c r="E71" s="69">
        <v>25105</v>
      </c>
      <c r="F71" s="83">
        <v>2495</v>
      </c>
      <c r="G71" s="83">
        <v>1622</v>
      </c>
      <c r="H71" s="39">
        <v>873</v>
      </c>
      <c r="J71" s="31"/>
      <c r="M71" s="32"/>
    </row>
    <row r="72" spans="1:13">
      <c r="A72" s="29" t="str">
        <f t="shared" si="1"/>
        <v>少尉8級</v>
      </c>
      <c r="B72" s="30" t="s">
        <v>127</v>
      </c>
      <c r="C72" s="30" t="s">
        <v>53</v>
      </c>
      <c r="D72" s="69">
        <v>8</v>
      </c>
      <c r="E72" s="69">
        <v>24440</v>
      </c>
      <c r="F72" s="83">
        <v>2429</v>
      </c>
      <c r="G72" s="83">
        <v>1579</v>
      </c>
      <c r="H72" s="39">
        <v>850</v>
      </c>
      <c r="J72" s="31"/>
      <c r="M72" s="32"/>
    </row>
    <row r="73" spans="1:13">
      <c r="A73" s="29" t="str">
        <f t="shared" si="1"/>
        <v>少尉7級</v>
      </c>
      <c r="B73" s="30" t="s">
        <v>128</v>
      </c>
      <c r="C73" s="30" t="s">
        <v>54</v>
      </c>
      <c r="D73" s="69">
        <v>7</v>
      </c>
      <c r="E73" s="69">
        <v>23770</v>
      </c>
      <c r="F73" s="83">
        <v>2363</v>
      </c>
      <c r="G73" s="83">
        <v>1536</v>
      </c>
      <c r="H73" s="39">
        <v>827</v>
      </c>
      <c r="J73" s="31"/>
      <c r="M73" s="32"/>
    </row>
    <row r="74" spans="1:13">
      <c r="A74" s="29" t="str">
        <f t="shared" si="1"/>
        <v>少尉6級</v>
      </c>
      <c r="B74" s="30" t="s">
        <v>129</v>
      </c>
      <c r="C74" s="30" t="s">
        <v>52</v>
      </c>
      <c r="D74" s="69">
        <v>6</v>
      </c>
      <c r="E74" s="69">
        <v>23105</v>
      </c>
      <c r="F74" s="83">
        <v>2297</v>
      </c>
      <c r="G74" s="83">
        <v>1493</v>
      </c>
      <c r="H74" s="39">
        <v>804</v>
      </c>
      <c r="J74" s="31"/>
      <c r="M74" s="32"/>
    </row>
    <row r="75" spans="1:13">
      <c r="A75" s="29" t="str">
        <f t="shared" si="1"/>
        <v>少尉5級</v>
      </c>
      <c r="B75" s="30" t="s">
        <v>130</v>
      </c>
      <c r="C75" s="30" t="s">
        <v>54</v>
      </c>
      <c r="D75" s="69">
        <v>5</v>
      </c>
      <c r="E75" s="69">
        <v>22440</v>
      </c>
      <c r="F75" s="83">
        <v>2231</v>
      </c>
      <c r="G75" s="83">
        <v>1450</v>
      </c>
      <c r="H75" s="39">
        <v>781</v>
      </c>
      <c r="J75" s="31"/>
      <c r="M75" s="32"/>
    </row>
    <row r="76" spans="1:13">
      <c r="A76" s="29" t="str">
        <f t="shared" si="1"/>
        <v>少尉4級</v>
      </c>
      <c r="B76" s="30" t="s">
        <v>131</v>
      </c>
      <c r="C76" s="30" t="s">
        <v>54</v>
      </c>
      <c r="D76" s="69">
        <v>4</v>
      </c>
      <c r="E76" s="69">
        <v>21775</v>
      </c>
      <c r="F76" s="83">
        <v>2164</v>
      </c>
      <c r="G76" s="83">
        <v>1407</v>
      </c>
      <c r="H76" s="39">
        <v>757</v>
      </c>
      <c r="J76" s="31"/>
      <c r="M76" s="32"/>
    </row>
    <row r="77" spans="1:13">
      <c r="A77" s="29" t="str">
        <f t="shared" si="1"/>
        <v>少尉3級</v>
      </c>
      <c r="B77" s="30" t="s">
        <v>132</v>
      </c>
      <c r="C77" s="30" t="s">
        <v>54</v>
      </c>
      <c r="D77" s="69">
        <v>3</v>
      </c>
      <c r="E77" s="69">
        <v>21110</v>
      </c>
      <c r="F77" s="83">
        <v>2098</v>
      </c>
      <c r="G77" s="83">
        <v>1364</v>
      </c>
      <c r="H77" s="39">
        <v>734</v>
      </c>
      <c r="J77" s="31"/>
      <c r="M77" s="32"/>
    </row>
    <row r="78" spans="1:13">
      <c r="A78" s="29" t="str">
        <f t="shared" si="1"/>
        <v>少尉2級</v>
      </c>
      <c r="B78" s="30" t="s">
        <v>133</v>
      </c>
      <c r="C78" s="30" t="s">
        <v>55</v>
      </c>
      <c r="D78" s="69">
        <v>2</v>
      </c>
      <c r="E78" s="69">
        <v>20440</v>
      </c>
      <c r="F78" s="83">
        <v>2032</v>
      </c>
      <c r="G78" s="83">
        <v>1321</v>
      </c>
      <c r="H78" s="39">
        <v>711</v>
      </c>
      <c r="J78" s="31"/>
      <c r="M78" s="32"/>
    </row>
    <row r="79" spans="1:13" ht="17.25" thickBot="1">
      <c r="A79" s="33" t="str">
        <f t="shared" si="1"/>
        <v>少尉1級</v>
      </c>
      <c r="B79" s="34" t="s">
        <v>134</v>
      </c>
      <c r="C79" s="34" t="s">
        <v>55</v>
      </c>
      <c r="D79" s="65">
        <v>1</v>
      </c>
      <c r="E79" s="65">
        <v>19775</v>
      </c>
      <c r="F79" s="84">
        <v>1966</v>
      </c>
      <c r="G79" s="84">
        <v>1278</v>
      </c>
      <c r="H79" s="40">
        <v>688</v>
      </c>
      <c r="J79" s="31"/>
      <c r="M79" s="32"/>
    </row>
  </sheetData>
  <sheetProtection selectLockedCells="1"/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B35" sqref="B35"/>
    </sheetView>
  </sheetViews>
  <sheetFormatPr defaultRowHeight="16.5"/>
  <cols>
    <col min="1" max="1" width="15.125" customWidth="1"/>
    <col min="2" max="2" width="8.5" customWidth="1"/>
    <col min="3" max="3" width="17.125" customWidth="1"/>
    <col min="4" max="7" width="10.625" customWidth="1"/>
  </cols>
  <sheetData>
    <row r="1" spans="1:7" ht="19.5">
      <c r="A1" s="108" t="s">
        <v>182</v>
      </c>
      <c r="B1" s="108"/>
      <c r="C1" s="108"/>
      <c r="D1" s="108"/>
      <c r="E1" s="108"/>
      <c r="F1" s="108"/>
      <c r="G1" s="108"/>
    </row>
    <row r="2" spans="1:7" ht="17.25" thickBot="1">
      <c r="B2" s="52"/>
      <c r="C2" s="52"/>
      <c r="E2" s="109" t="s">
        <v>181</v>
      </c>
      <c r="F2" s="109"/>
      <c r="G2" s="53" t="s">
        <v>148</v>
      </c>
    </row>
    <row r="3" spans="1:7">
      <c r="A3" s="54" t="s">
        <v>149</v>
      </c>
      <c r="B3" s="55" t="s">
        <v>150</v>
      </c>
      <c r="C3" s="110" t="s">
        <v>151</v>
      </c>
      <c r="D3" s="110" t="s">
        <v>152</v>
      </c>
      <c r="E3" s="110" t="s">
        <v>153</v>
      </c>
      <c r="F3" s="110"/>
      <c r="G3" s="112"/>
    </row>
    <row r="4" spans="1:7" ht="33.75" thickBot="1">
      <c r="A4" s="57" t="s">
        <v>154</v>
      </c>
      <c r="B4" s="58" t="s">
        <v>155</v>
      </c>
      <c r="C4" s="111"/>
      <c r="D4" s="111"/>
      <c r="E4" s="60" t="s">
        <v>156</v>
      </c>
      <c r="F4" s="60" t="s">
        <v>157</v>
      </c>
      <c r="G4" s="61" t="s">
        <v>184</v>
      </c>
    </row>
    <row r="5" spans="1:7">
      <c r="A5" s="116" t="s">
        <v>158</v>
      </c>
      <c r="B5" s="56">
        <v>1</v>
      </c>
      <c r="C5" s="62">
        <v>95250</v>
      </c>
      <c r="D5" s="119">
        <v>9.9400000000000002E-2</v>
      </c>
      <c r="E5" s="62">
        <f>ROUND(C5*0.0994,0)</f>
        <v>9468</v>
      </c>
      <c r="F5" s="63">
        <f t="shared" ref="F5:F68" si="0">ROUND(E5*0.35,0)</f>
        <v>3314</v>
      </c>
      <c r="G5" s="64">
        <f t="shared" ref="G5:G68" si="1">ROUND(E5-F5,0)</f>
        <v>6154</v>
      </c>
    </row>
    <row r="6" spans="1:7" ht="17.25" thickBot="1">
      <c r="A6" s="126"/>
      <c r="B6" s="65">
        <v>2</v>
      </c>
      <c r="C6" s="66">
        <v>95250</v>
      </c>
      <c r="D6" s="120"/>
      <c r="E6" s="66">
        <f>ROUND(C6*0.0994,0)</f>
        <v>9468</v>
      </c>
      <c r="F6" s="67">
        <f t="shared" si="0"/>
        <v>3314</v>
      </c>
      <c r="G6" s="68">
        <f t="shared" si="1"/>
        <v>6154</v>
      </c>
    </row>
    <row r="7" spans="1:7">
      <c r="A7" s="116" t="s">
        <v>159</v>
      </c>
      <c r="B7" s="56">
        <v>6</v>
      </c>
      <c r="C7" s="62">
        <v>53075</v>
      </c>
      <c r="D7" s="120"/>
      <c r="E7" s="62">
        <f t="shared" ref="E7:E36" si="2">ROUND(C7*0.0994,0)</f>
        <v>5276</v>
      </c>
      <c r="F7" s="63">
        <f t="shared" si="0"/>
        <v>1847</v>
      </c>
      <c r="G7" s="64">
        <f t="shared" si="1"/>
        <v>3429</v>
      </c>
    </row>
    <row r="8" spans="1:7">
      <c r="A8" s="117"/>
      <c r="B8" s="69">
        <v>5</v>
      </c>
      <c r="C8" s="70">
        <v>51745</v>
      </c>
      <c r="D8" s="120"/>
      <c r="E8" s="70">
        <f t="shared" si="2"/>
        <v>5143</v>
      </c>
      <c r="F8" s="71">
        <f t="shared" si="0"/>
        <v>1800</v>
      </c>
      <c r="G8" s="72">
        <f t="shared" si="1"/>
        <v>3343</v>
      </c>
    </row>
    <row r="9" spans="1:7">
      <c r="A9" s="117"/>
      <c r="B9" s="69">
        <v>4</v>
      </c>
      <c r="C9" s="70">
        <v>50410</v>
      </c>
      <c r="D9" s="120"/>
      <c r="E9" s="70">
        <f t="shared" si="2"/>
        <v>5011</v>
      </c>
      <c r="F9" s="71">
        <f t="shared" si="0"/>
        <v>1754</v>
      </c>
      <c r="G9" s="72">
        <f t="shared" si="1"/>
        <v>3257</v>
      </c>
    </row>
    <row r="10" spans="1:7">
      <c r="A10" s="117"/>
      <c r="B10" s="69">
        <v>3</v>
      </c>
      <c r="C10" s="70">
        <v>49080</v>
      </c>
      <c r="D10" s="120"/>
      <c r="E10" s="70">
        <f t="shared" si="2"/>
        <v>4879</v>
      </c>
      <c r="F10" s="71">
        <f t="shared" si="0"/>
        <v>1708</v>
      </c>
      <c r="G10" s="72">
        <f t="shared" si="1"/>
        <v>3171</v>
      </c>
    </row>
    <row r="11" spans="1:7">
      <c r="A11" s="117"/>
      <c r="B11" s="69">
        <v>2</v>
      </c>
      <c r="C11" s="70">
        <v>47750</v>
      </c>
      <c r="D11" s="120"/>
      <c r="E11" s="70">
        <f t="shared" si="2"/>
        <v>4746</v>
      </c>
      <c r="F11" s="71">
        <f t="shared" si="0"/>
        <v>1661</v>
      </c>
      <c r="G11" s="72">
        <f t="shared" si="1"/>
        <v>3085</v>
      </c>
    </row>
    <row r="12" spans="1:7" ht="17.25" thickBot="1">
      <c r="A12" s="126"/>
      <c r="B12" s="65">
        <v>1</v>
      </c>
      <c r="C12" s="66">
        <v>46415</v>
      </c>
      <c r="D12" s="120"/>
      <c r="E12" s="66">
        <f t="shared" si="2"/>
        <v>4614</v>
      </c>
      <c r="F12" s="67">
        <f t="shared" si="0"/>
        <v>1615</v>
      </c>
      <c r="G12" s="68">
        <f t="shared" si="1"/>
        <v>2999</v>
      </c>
    </row>
    <row r="13" spans="1:7">
      <c r="A13" s="116" t="s">
        <v>160</v>
      </c>
      <c r="B13" s="56">
        <v>10</v>
      </c>
      <c r="C13" s="62">
        <v>52410</v>
      </c>
      <c r="D13" s="120"/>
      <c r="E13" s="62">
        <f t="shared" si="2"/>
        <v>5210</v>
      </c>
      <c r="F13" s="63">
        <f t="shared" si="0"/>
        <v>1824</v>
      </c>
      <c r="G13" s="64">
        <f t="shared" si="1"/>
        <v>3386</v>
      </c>
    </row>
    <row r="14" spans="1:7">
      <c r="A14" s="117"/>
      <c r="B14" s="69">
        <v>9</v>
      </c>
      <c r="C14" s="70">
        <v>51080</v>
      </c>
      <c r="D14" s="120"/>
      <c r="E14" s="70">
        <f t="shared" si="2"/>
        <v>5077</v>
      </c>
      <c r="F14" s="71">
        <f t="shared" si="0"/>
        <v>1777</v>
      </c>
      <c r="G14" s="72">
        <f t="shared" si="1"/>
        <v>3300</v>
      </c>
    </row>
    <row r="15" spans="1:7">
      <c r="A15" s="117"/>
      <c r="B15" s="69">
        <v>8</v>
      </c>
      <c r="C15" s="70">
        <v>49745</v>
      </c>
      <c r="D15" s="120"/>
      <c r="E15" s="70">
        <f t="shared" si="2"/>
        <v>4945</v>
      </c>
      <c r="F15" s="71">
        <f t="shared" si="0"/>
        <v>1731</v>
      </c>
      <c r="G15" s="72">
        <f t="shared" si="1"/>
        <v>3214</v>
      </c>
    </row>
    <row r="16" spans="1:7">
      <c r="A16" s="117"/>
      <c r="B16" s="69">
        <v>7</v>
      </c>
      <c r="C16" s="70">
        <v>48415</v>
      </c>
      <c r="D16" s="120"/>
      <c r="E16" s="70">
        <f t="shared" si="2"/>
        <v>4812</v>
      </c>
      <c r="F16" s="71">
        <f t="shared" si="0"/>
        <v>1684</v>
      </c>
      <c r="G16" s="72">
        <f t="shared" si="1"/>
        <v>3128</v>
      </c>
    </row>
    <row r="17" spans="1:7">
      <c r="A17" s="117"/>
      <c r="B17" s="69">
        <v>6</v>
      </c>
      <c r="C17" s="70">
        <v>47080</v>
      </c>
      <c r="D17" s="120"/>
      <c r="E17" s="70">
        <f t="shared" si="2"/>
        <v>4680</v>
      </c>
      <c r="F17" s="71">
        <f t="shared" si="0"/>
        <v>1638</v>
      </c>
      <c r="G17" s="72">
        <f t="shared" si="1"/>
        <v>3042</v>
      </c>
    </row>
    <row r="18" spans="1:7">
      <c r="A18" s="117"/>
      <c r="B18" s="69">
        <v>5</v>
      </c>
      <c r="C18" s="70">
        <v>45750</v>
      </c>
      <c r="D18" s="120"/>
      <c r="E18" s="70">
        <f t="shared" si="2"/>
        <v>4548</v>
      </c>
      <c r="F18" s="71">
        <f t="shared" si="0"/>
        <v>1592</v>
      </c>
      <c r="G18" s="72">
        <f t="shared" si="1"/>
        <v>2956</v>
      </c>
    </row>
    <row r="19" spans="1:7">
      <c r="A19" s="117"/>
      <c r="B19" s="69">
        <v>4</v>
      </c>
      <c r="C19" s="70">
        <v>44420</v>
      </c>
      <c r="D19" s="120"/>
      <c r="E19" s="70">
        <f t="shared" si="2"/>
        <v>4415</v>
      </c>
      <c r="F19" s="71">
        <f t="shared" si="0"/>
        <v>1545</v>
      </c>
      <c r="G19" s="72">
        <f t="shared" si="1"/>
        <v>2870</v>
      </c>
    </row>
    <row r="20" spans="1:7">
      <c r="A20" s="117"/>
      <c r="B20" s="69">
        <v>3</v>
      </c>
      <c r="C20" s="70">
        <v>43085</v>
      </c>
      <c r="D20" s="120"/>
      <c r="E20" s="70">
        <f t="shared" si="2"/>
        <v>4283</v>
      </c>
      <c r="F20" s="71">
        <f t="shared" si="0"/>
        <v>1499</v>
      </c>
      <c r="G20" s="72">
        <f t="shared" si="1"/>
        <v>2784</v>
      </c>
    </row>
    <row r="21" spans="1:7">
      <c r="A21" s="117"/>
      <c r="B21" s="69">
        <v>2</v>
      </c>
      <c r="C21" s="70">
        <v>41755</v>
      </c>
      <c r="D21" s="120"/>
      <c r="E21" s="70">
        <f t="shared" si="2"/>
        <v>4150</v>
      </c>
      <c r="F21" s="71">
        <f t="shared" si="0"/>
        <v>1453</v>
      </c>
      <c r="G21" s="72">
        <f t="shared" si="1"/>
        <v>2697</v>
      </c>
    </row>
    <row r="22" spans="1:7" ht="17.25" thickBot="1">
      <c r="A22" s="126"/>
      <c r="B22" s="65">
        <v>1</v>
      </c>
      <c r="C22" s="66">
        <v>40420</v>
      </c>
      <c r="D22" s="120"/>
      <c r="E22" s="66">
        <f t="shared" si="2"/>
        <v>4018</v>
      </c>
      <c r="F22" s="67">
        <f t="shared" si="0"/>
        <v>1406</v>
      </c>
      <c r="G22" s="68">
        <f t="shared" si="1"/>
        <v>2612</v>
      </c>
    </row>
    <row r="23" spans="1:7">
      <c r="A23" s="130" t="s">
        <v>161</v>
      </c>
      <c r="B23" s="73">
        <v>12</v>
      </c>
      <c r="C23" s="74">
        <v>51080</v>
      </c>
      <c r="D23" s="120"/>
      <c r="E23" s="62">
        <f t="shared" si="2"/>
        <v>5077</v>
      </c>
      <c r="F23" s="63">
        <f t="shared" si="0"/>
        <v>1777</v>
      </c>
      <c r="G23" s="64">
        <f t="shared" si="1"/>
        <v>3300</v>
      </c>
    </row>
    <row r="24" spans="1:7">
      <c r="A24" s="117"/>
      <c r="B24" s="69">
        <v>11</v>
      </c>
      <c r="C24" s="70">
        <v>49745</v>
      </c>
      <c r="D24" s="120"/>
      <c r="E24" s="70">
        <f t="shared" si="2"/>
        <v>4945</v>
      </c>
      <c r="F24" s="71">
        <f t="shared" si="0"/>
        <v>1731</v>
      </c>
      <c r="G24" s="72">
        <f t="shared" si="1"/>
        <v>3214</v>
      </c>
    </row>
    <row r="25" spans="1:7">
      <c r="A25" s="117"/>
      <c r="B25" s="69">
        <v>10</v>
      </c>
      <c r="C25" s="70">
        <v>48415</v>
      </c>
      <c r="D25" s="120"/>
      <c r="E25" s="70">
        <f t="shared" si="2"/>
        <v>4812</v>
      </c>
      <c r="F25" s="71">
        <f t="shared" si="0"/>
        <v>1684</v>
      </c>
      <c r="G25" s="72">
        <f t="shared" si="1"/>
        <v>3128</v>
      </c>
    </row>
    <row r="26" spans="1:7">
      <c r="A26" s="117"/>
      <c r="B26" s="69">
        <v>9</v>
      </c>
      <c r="C26" s="70">
        <v>47080</v>
      </c>
      <c r="D26" s="120"/>
      <c r="E26" s="70">
        <f t="shared" si="2"/>
        <v>4680</v>
      </c>
      <c r="F26" s="71">
        <f t="shared" si="0"/>
        <v>1638</v>
      </c>
      <c r="G26" s="72">
        <f t="shared" si="1"/>
        <v>3042</v>
      </c>
    </row>
    <row r="27" spans="1:7">
      <c r="A27" s="117"/>
      <c r="B27" s="69">
        <v>8</v>
      </c>
      <c r="C27" s="70">
        <v>45750</v>
      </c>
      <c r="D27" s="120"/>
      <c r="E27" s="70">
        <f t="shared" si="2"/>
        <v>4548</v>
      </c>
      <c r="F27" s="71">
        <f t="shared" si="0"/>
        <v>1592</v>
      </c>
      <c r="G27" s="72">
        <f t="shared" si="1"/>
        <v>2956</v>
      </c>
    </row>
    <row r="28" spans="1:7">
      <c r="A28" s="117"/>
      <c r="B28" s="69">
        <v>7</v>
      </c>
      <c r="C28" s="70">
        <v>44420</v>
      </c>
      <c r="D28" s="120"/>
      <c r="E28" s="70">
        <f t="shared" si="2"/>
        <v>4415</v>
      </c>
      <c r="F28" s="71">
        <f t="shared" si="0"/>
        <v>1545</v>
      </c>
      <c r="G28" s="72">
        <f t="shared" si="1"/>
        <v>2870</v>
      </c>
    </row>
    <row r="29" spans="1:7">
      <c r="A29" s="117"/>
      <c r="B29" s="69">
        <v>6</v>
      </c>
      <c r="C29" s="70">
        <v>43085</v>
      </c>
      <c r="D29" s="120"/>
      <c r="E29" s="70">
        <f t="shared" si="2"/>
        <v>4283</v>
      </c>
      <c r="F29" s="71">
        <f t="shared" si="0"/>
        <v>1499</v>
      </c>
      <c r="G29" s="72">
        <f t="shared" si="1"/>
        <v>2784</v>
      </c>
    </row>
    <row r="30" spans="1:7">
      <c r="A30" s="117"/>
      <c r="B30" s="69">
        <v>5</v>
      </c>
      <c r="C30" s="70">
        <v>41755</v>
      </c>
      <c r="D30" s="120"/>
      <c r="E30" s="70">
        <f t="shared" si="2"/>
        <v>4150</v>
      </c>
      <c r="F30" s="71">
        <f t="shared" si="0"/>
        <v>1453</v>
      </c>
      <c r="G30" s="72">
        <f t="shared" si="1"/>
        <v>2697</v>
      </c>
    </row>
    <row r="31" spans="1:7">
      <c r="A31" s="117"/>
      <c r="B31" s="69">
        <v>4</v>
      </c>
      <c r="C31" s="70">
        <v>40420</v>
      </c>
      <c r="D31" s="120"/>
      <c r="E31" s="70">
        <f t="shared" si="2"/>
        <v>4018</v>
      </c>
      <c r="F31" s="71">
        <f t="shared" si="0"/>
        <v>1406</v>
      </c>
      <c r="G31" s="72">
        <f t="shared" si="1"/>
        <v>2612</v>
      </c>
    </row>
    <row r="32" spans="1:7">
      <c r="A32" s="117"/>
      <c r="B32" s="69">
        <v>3</v>
      </c>
      <c r="C32" s="70">
        <v>39090</v>
      </c>
      <c r="D32" s="120"/>
      <c r="E32" s="70">
        <f t="shared" si="2"/>
        <v>3886</v>
      </c>
      <c r="F32" s="71">
        <f t="shared" si="0"/>
        <v>1360</v>
      </c>
      <c r="G32" s="72">
        <f t="shared" si="1"/>
        <v>2526</v>
      </c>
    </row>
    <row r="33" spans="1:7">
      <c r="A33" s="117"/>
      <c r="B33" s="69">
        <v>2</v>
      </c>
      <c r="C33" s="70">
        <v>37760</v>
      </c>
      <c r="D33" s="120"/>
      <c r="E33" s="70">
        <f t="shared" si="2"/>
        <v>3753</v>
      </c>
      <c r="F33" s="71">
        <f t="shared" si="0"/>
        <v>1314</v>
      </c>
      <c r="G33" s="72">
        <f t="shared" si="1"/>
        <v>2439</v>
      </c>
    </row>
    <row r="34" spans="1:7" ht="17.25" thickBot="1">
      <c r="A34" s="118"/>
      <c r="B34" s="59">
        <v>1</v>
      </c>
      <c r="C34" s="75">
        <v>36425</v>
      </c>
      <c r="D34" s="120"/>
      <c r="E34" s="66">
        <f t="shared" si="2"/>
        <v>3621</v>
      </c>
      <c r="F34" s="67">
        <f t="shared" si="0"/>
        <v>1267</v>
      </c>
      <c r="G34" s="68">
        <f t="shared" si="1"/>
        <v>2354</v>
      </c>
    </row>
    <row r="35" spans="1:7">
      <c r="A35" s="116" t="s">
        <v>162</v>
      </c>
      <c r="B35" s="56">
        <v>12</v>
      </c>
      <c r="C35" s="62">
        <v>43420</v>
      </c>
      <c r="D35" s="120"/>
      <c r="E35" s="62">
        <f t="shared" si="2"/>
        <v>4316</v>
      </c>
      <c r="F35" s="63">
        <f t="shared" si="0"/>
        <v>1511</v>
      </c>
      <c r="G35" s="64">
        <f t="shared" si="1"/>
        <v>2805</v>
      </c>
    </row>
    <row r="36" spans="1:7">
      <c r="A36" s="117"/>
      <c r="B36" s="69">
        <v>11</v>
      </c>
      <c r="C36" s="70">
        <v>42420</v>
      </c>
      <c r="D36" s="120"/>
      <c r="E36" s="70">
        <f t="shared" si="2"/>
        <v>4217</v>
      </c>
      <c r="F36" s="71">
        <f t="shared" si="0"/>
        <v>1476</v>
      </c>
      <c r="G36" s="72">
        <f t="shared" si="1"/>
        <v>2741</v>
      </c>
    </row>
    <row r="37" spans="1:7">
      <c r="A37" s="117"/>
      <c r="B37" s="69">
        <v>10</v>
      </c>
      <c r="C37" s="70">
        <v>41420</v>
      </c>
      <c r="D37" s="120"/>
      <c r="E37" s="70">
        <f>ROUND(C37*0.0994,0)</f>
        <v>4117</v>
      </c>
      <c r="F37" s="71">
        <f t="shared" si="0"/>
        <v>1441</v>
      </c>
      <c r="G37" s="72">
        <f t="shared" si="1"/>
        <v>2676</v>
      </c>
    </row>
    <row r="38" spans="1:7">
      <c r="A38" s="117"/>
      <c r="B38" s="69">
        <v>9</v>
      </c>
      <c r="C38" s="70">
        <v>40420</v>
      </c>
      <c r="D38" s="120"/>
      <c r="E38" s="70">
        <f>ROUND(C38*0.0994,0)</f>
        <v>4018</v>
      </c>
      <c r="F38" s="71">
        <f t="shared" si="0"/>
        <v>1406</v>
      </c>
      <c r="G38" s="72">
        <f t="shared" si="1"/>
        <v>2612</v>
      </c>
    </row>
    <row r="39" spans="1:7">
      <c r="A39" s="117"/>
      <c r="B39" s="69">
        <v>8</v>
      </c>
      <c r="C39" s="70">
        <v>39425</v>
      </c>
      <c r="D39" s="120"/>
      <c r="E39" s="70">
        <f t="shared" ref="E39:E51" si="3">ROUND(C39*0.0994,0)</f>
        <v>3919</v>
      </c>
      <c r="F39" s="71">
        <f t="shared" si="0"/>
        <v>1372</v>
      </c>
      <c r="G39" s="72">
        <f t="shared" si="1"/>
        <v>2547</v>
      </c>
    </row>
    <row r="40" spans="1:7">
      <c r="A40" s="117"/>
      <c r="B40" s="69">
        <v>7</v>
      </c>
      <c r="C40" s="70">
        <v>38425</v>
      </c>
      <c r="D40" s="120"/>
      <c r="E40" s="70">
        <f t="shared" si="3"/>
        <v>3819</v>
      </c>
      <c r="F40" s="71">
        <f t="shared" si="0"/>
        <v>1337</v>
      </c>
      <c r="G40" s="72">
        <f t="shared" si="1"/>
        <v>2482</v>
      </c>
    </row>
    <row r="41" spans="1:7">
      <c r="A41" s="117"/>
      <c r="B41" s="69">
        <v>6</v>
      </c>
      <c r="C41" s="70">
        <v>37425</v>
      </c>
      <c r="D41" s="120"/>
      <c r="E41" s="70">
        <f t="shared" si="3"/>
        <v>3720</v>
      </c>
      <c r="F41" s="71">
        <f t="shared" si="0"/>
        <v>1302</v>
      </c>
      <c r="G41" s="72">
        <f t="shared" si="1"/>
        <v>2418</v>
      </c>
    </row>
    <row r="42" spans="1:7">
      <c r="A42" s="117"/>
      <c r="B42" s="69">
        <v>5</v>
      </c>
      <c r="C42" s="70">
        <v>36425</v>
      </c>
      <c r="D42" s="120"/>
      <c r="E42" s="70">
        <f t="shared" si="3"/>
        <v>3621</v>
      </c>
      <c r="F42" s="71">
        <f t="shared" si="0"/>
        <v>1267</v>
      </c>
      <c r="G42" s="72">
        <f t="shared" si="1"/>
        <v>2354</v>
      </c>
    </row>
    <row r="43" spans="1:7">
      <c r="A43" s="117"/>
      <c r="B43" s="69">
        <v>4</v>
      </c>
      <c r="C43" s="70">
        <v>35425</v>
      </c>
      <c r="D43" s="120"/>
      <c r="E43" s="70">
        <f t="shared" si="3"/>
        <v>3521</v>
      </c>
      <c r="F43" s="71">
        <f t="shared" si="0"/>
        <v>1232</v>
      </c>
      <c r="G43" s="72">
        <f t="shared" si="1"/>
        <v>2289</v>
      </c>
    </row>
    <row r="44" spans="1:7">
      <c r="A44" s="117"/>
      <c r="B44" s="69">
        <v>3</v>
      </c>
      <c r="C44" s="70">
        <v>34430</v>
      </c>
      <c r="D44" s="120"/>
      <c r="E44" s="70">
        <f t="shared" si="3"/>
        <v>3422</v>
      </c>
      <c r="F44" s="71">
        <f t="shared" si="0"/>
        <v>1198</v>
      </c>
      <c r="G44" s="72">
        <f t="shared" si="1"/>
        <v>2224</v>
      </c>
    </row>
    <row r="45" spans="1:7">
      <c r="A45" s="117"/>
      <c r="B45" s="69">
        <v>2</v>
      </c>
      <c r="C45" s="70">
        <v>33430</v>
      </c>
      <c r="D45" s="120"/>
      <c r="E45" s="70">
        <f t="shared" si="3"/>
        <v>3323</v>
      </c>
      <c r="F45" s="71">
        <f t="shared" si="0"/>
        <v>1163</v>
      </c>
      <c r="G45" s="72">
        <f t="shared" si="1"/>
        <v>2160</v>
      </c>
    </row>
    <row r="46" spans="1:7" ht="17.25" thickBot="1">
      <c r="A46" s="126"/>
      <c r="B46" s="65">
        <v>1</v>
      </c>
      <c r="C46" s="66">
        <v>32430</v>
      </c>
      <c r="D46" s="120"/>
      <c r="E46" s="66">
        <f t="shared" si="3"/>
        <v>3224</v>
      </c>
      <c r="F46" s="67">
        <f t="shared" si="0"/>
        <v>1128</v>
      </c>
      <c r="G46" s="68">
        <f t="shared" si="1"/>
        <v>2096</v>
      </c>
    </row>
    <row r="47" spans="1:7">
      <c r="A47" s="130" t="s">
        <v>163</v>
      </c>
      <c r="B47" s="73">
        <v>12</v>
      </c>
      <c r="C47" s="74">
        <v>39425</v>
      </c>
      <c r="D47" s="120"/>
      <c r="E47" s="62">
        <f t="shared" si="3"/>
        <v>3919</v>
      </c>
      <c r="F47" s="63">
        <f t="shared" si="0"/>
        <v>1372</v>
      </c>
      <c r="G47" s="64">
        <f t="shared" si="1"/>
        <v>2547</v>
      </c>
    </row>
    <row r="48" spans="1:7">
      <c r="A48" s="117"/>
      <c r="B48" s="69">
        <v>11</v>
      </c>
      <c r="C48" s="70">
        <v>38425</v>
      </c>
      <c r="D48" s="120"/>
      <c r="E48" s="70">
        <f t="shared" si="3"/>
        <v>3819</v>
      </c>
      <c r="F48" s="71">
        <f t="shared" si="0"/>
        <v>1337</v>
      </c>
      <c r="G48" s="72">
        <f t="shared" si="1"/>
        <v>2482</v>
      </c>
    </row>
    <row r="49" spans="1:7">
      <c r="A49" s="117"/>
      <c r="B49" s="69">
        <v>10</v>
      </c>
      <c r="C49" s="70">
        <v>37425</v>
      </c>
      <c r="D49" s="120"/>
      <c r="E49" s="70">
        <f t="shared" si="3"/>
        <v>3720</v>
      </c>
      <c r="F49" s="71">
        <f t="shared" si="0"/>
        <v>1302</v>
      </c>
      <c r="G49" s="72">
        <f t="shared" si="1"/>
        <v>2418</v>
      </c>
    </row>
    <row r="50" spans="1:7">
      <c r="A50" s="117"/>
      <c r="B50" s="69">
        <v>9</v>
      </c>
      <c r="C50" s="70">
        <v>36425</v>
      </c>
      <c r="D50" s="120"/>
      <c r="E50" s="70">
        <f t="shared" si="3"/>
        <v>3621</v>
      </c>
      <c r="F50" s="71">
        <f t="shared" si="0"/>
        <v>1267</v>
      </c>
      <c r="G50" s="72">
        <f t="shared" si="1"/>
        <v>2354</v>
      </c>
    </row>
    <row r="51" spans="1:7">
      <c r="A51" s="117"/>
      <c r="B51" s="69">
        <v>8</v>
      </c>
      <c r="C51" s="70">
        <v>35425</v>
      </c>
      <c r="D51" s="120"/>
      <c r="E51" s="70">
        <f t="shared" si="3"/>
        <v>3521</v>
      </c>
      <c r="F51" s="71">
        <f t="shared" si="0"/>
        <v>1232</v>
      </c>
      <c r="G51" s="72">
        <f t="shared" si="1"/>
        <v>2289</v>
      </c>
    </row>
    <row r="52" spans="1:7">
      <c r="A52" s="117"/>
      <c r="B52" s="69">
        <v>7</v>
      </c>
      <c r="C52" s="70">
        <v>34430</v>
      </c>
      <c r="D52" s="120"/>
      <c r="E52" s="70">
        <f>ROUND(C52*0.0994,0)</f>
        <v>3422</v>
      </c>
      <c r="F52" s="71">
        <f t="shared" si="0"/>
        <v>1198</v>
      </c>
      <c r="G52" s="72">
        <f t="shared" si="1"/>
        <v>2224</v>
      </c>
    </row>
    <row r="53" spans="1:7">
      <c r="A53" s="117"/>
      <c r="B53" s="69">
        <v>6</v>
      </c>
      <c r="C53" s="70">
        <v>33430</v>
      </c>
      <c r="D53" s="120"/>
      <c r="E53" s="70">
        <f>ROUND(C53*0.0994,0)</f>
        <v>3323</v>
      </c>
      <c r="F53" s="71">
        <f t="shared" si="0"/>
        <v>1163</v>
      </c>
      <c r="G53" s="72">
        <f t="shared" si="1"/>
        <v>2160</v>
      </c>
    </row>
    <row r="54" spans="1:7">
      <c r="A54" s="117"/>
      <c r="B54" s="69">
        <v>5</v>
      </c>
      <c r="C54" s="70">
        <v>32430</v>
      </c>
      <c r="D54" s="120"/>
      <c r="E54" s="70">
        <f t="shared" ref="E54:E69" si="4">ROUND(C54*0.0994,0)</f>
        <v>3224</v>
      </c>
      <c r="F54" s="71">
        <f t="shared" si="0"/>
        <v>1128</v>
      </c>
      <c r="G54" s="72">
        <f t="shared" si="1"/>
        <v>2096</v>
      </c>
    </row>
    <row r="55" spans="1:7">
      <c r="A55" s="117"/>
      <c r="B55" s="69">
        <v>4</v>
      </c>
      <c r="C55" s="70">
        <v>31430</v>
      </c>
      <c r="D55" s="120"/>
      <c r="E55" s="70">
        <f t="shared" si="4"/>
        <v>3124</v>
      </c>
      <c r="F55" s="71">
        <f t="shared" si="0"/>
        <v>1093</v>
      </c>
      <c r="G55" s="72">
        <f t="shared" si="1"/>
        <v>2031</v>
      </c>
    </row>
    <row r="56" spans="1:7">
      <c r="A56" s="117"/>
      <c r="B56" s="69">
        <v>3</v>
      </c>
      <c r="C56" s="70">
        <v>30430</v>
      </c>
      <c r="D56" s="120"/>
      <c r="E56" s="70">
        <f t="shared" si="4"/>
        <v>3025</v>
      </c>
      <c r="F56" s="71">
        <f t="shared" si="0"/>
        <v>1059</v>
      </c>
      <c r="G56" s="72">
        <f t="shared" si="1"/>
        <v>1966</v>
      </c>
    </row>
    <row r="57" spans="1:7">
      <c r="A57" s="117"/>
      <c r="B57" s="69">
        <v>2</v>
      </c>
      <c r="C57" s="70">
        <v>29435</v>
      </c>
      <c r="D57" s="120"/>
      <c r="E57" s="70">
        <f t="shared" si="4"/>
        <v>2926</v>
      </c>
      <c r="F57" s="71">
        <f t="shared" si="0"/>
        <v>1024</v>
      </c>
      <c r="G57" s="72">
        <f t="shared" si="1"/>
        <v>1902</v>
      </c>
    </row>
    <row r="58" spans="1:7" ht="17.25" thickBot="1">
      <c r="A58" s="126"/>
      <c r="B58" s="65">
        <v>1</v>
      </c>
      <c r="C58" s="66">
        <v>28435</v>
      </c>
      <c r="D58" s="125"/>
      <c r="E58" s="66">
        <f t="shared" si="4"/>
        <v>2826</v>
      </c>
      <c r="F58" s="67">
        <f t="shared" si="0"/>
        <v>989</v>
      </c>
      <c r="G58" s="68">
        <f t="shared" si="1"/>
        <v>1837</v>
      </c>
    </row>
    <row r="59" spans="1:7">
      <c r="A59" s="116" t="s">
        <v>164</v>
      </c>
      <c r="B59" s="56">
        <v>12</v>
      </c>
      <c r="C59" s="62">
        <v>36095</v>
      </c>
      <c r="D59" s="119">
        <v>9.9400000000000002E-2</v>
      </c>
      <c r="E59" s="62">
        <f t="shared" si="4"/>
        <v>3588</v>
      </c>
      <c r="F59" s="63">
        <f t="shared" si="0"/>
        <v>1256</v>
      </c>
      <c r="G59" s="64">
        <f t="shared" si="1"/>
        <v>2332</v>
      </c>
    </row>
    <row r="60" spans="1:7">
      <c r="A60" s="117"/>
      <c r="B60" s="69">
        <v>11</v>
      </c>
      <c r="C60" s="70">
        <v>35095</v>
      </c>
      <c r="D60" s="120"/>
      <c r="E60" s="70">
        <f t="shared" si="4"/>
        <v>3488</v>
      </c>
      <c r="F60" s="71">
        <f t="shared" si="0"/>
        <v>1221</v>
      </c>
      <c r="G60" s="72">
        <f t="shared" si="1"/>
        <v>2267</v>
      </c>
    </row>
    <row r="61" spans="1:7">
      <c r="A61" s="117"/>
      <c r="B61" s="69">
        <v>10</v>
      </c>
      <c r="C61" s="70">
        <v>34095</v>
      </c>
      <c r="D61" s="120"/>
      <c r="E61" s="70">
        <f t="shared" si="4"/>
        <v>3389</v>
      </c>
      <c r="F61" s="71">
        <f t="shared" si="0"/>
        <v>1186</v>
      </c>
      <c r="G61" s="72">
        <f t="shared" si="1"/>
        <v>2203</v>
      </c>
    </row>
    <row r="62" spans="1:7">
      <c r="A62" s="117"/>
      <c r="B62" s="69">
        <v>9</v>
      </c>
      <c r="C62" s="70">
        <v>33095</v>
      </c>
      <c r="D62" s="120"/>
      <c r="E62" s="70">
        <f t="shared" si="4"/>
        <v>3290</v>
      </c>
      <c r="F62" s="71">
        <f t="shared" si="0"/>
        <v>1152</v>
      </c>
      <c r="G62" s="72">
        <f t="shared" si="1"/>
        <v>2138</v>
      </c>
    </row>
    <row r="63" spans="1:7">
      <c r="A63" s="117"/>
      <c r="B63" s="69">
        <v>8</v>
      </c>
      <c r="C63" s="70">
        <v>32095</v>
      </c>
      <c r="D63" s="120"/>
      <c r="E63" s="70">
        <f t="shared" si="4"/>
        <v>3190</v>
      </c>
      <c r="F63" s="71">
        <f t="shared" si="0"/>
        <v>1117</v>
      </c>
      <c r="G63" s="72">
        <f t="shared" si="1"/>
        <v>2073</v>
      </c>
    </row>
    <row r="64" spans="1:7">
      <c r="A64" s="117"/>
      <c r="B64" s="69">
        <v>7</v>
      </c>
      <c r="C64" s="70">
        <v>31100</v>
      </c>
      <c r="D64" s="120"/>
      <c r="E64" s="70">
        <f t="shared" si="4"/>
        <v>3091</v>
      </c>
      <c r="F64" s="71">
        <f t="shared" si="0"/>
        <v>1082</v>
      </c>
      <c r="G64" s="72">
        <f t="shared" si="1"/>
        <v>2009</v>
      </c>
    </row>
    <row r="65" spans="1:7">
      <c r="A65" s="117"/>
      <c r="B65" s="69">
        <v>6</v>
      </c>
      <c r="C65" s="70">
        <v>30100</v>
      </c>
      <c r="D65" s="120"/>
      <c r="E65" s="70">
        <f t="shared" si="4"/>
        <v>2992</v>
      </c>
      <c r="F65" s="71">
        <f t="shared" si="0"/>
        <v>1047</v>
      </c>
      <c r="G65" s="72">
        <f t="shared" si="1"/>
        <v>1945</v>
      </c>
    </row>
    <row r="66" spans="1:7">
      <c r="A66" s="117"/>
      <c r="B66" s="69">
        <v>5</v>
      </c>
      <c r="C66" s="70">
        <v>29100</v>
      </c>
      <c r="D66" s="120"/>
      <c r="E66" s="70">
        <f t="shared" si="4"/>
        <v>2893</v>
      </c>
      <c r="F66" s="71">
        <f t="shared" si="0"/>
        <v>1013</v>
      </c>
      <c r="G66" s="72">
        <f t="shared" si="1"/>
        <v>1880</v>
      </c>
    </row>
    <row r="67" spans="1:7">
      <c r="A67" s="117"/>
      <c r="B67" s="69">
        <v>4</v>
      </c>
      <c r="C67" s="70">
        <v>28100</v>
      </c>
      <c r="D67" s="120"/>
      <c r="E67" s="70">
        <f t="shared" si="4"/>
        <v>2793</v>
      </c>
      <c r="F67" s="71">
        <f t="shared" si="0"/>
        <v>978</v>
      </c>
      <c r="G67" s="72">
        <f t="shared" si="1"/>
        <v>1815</v>
      </c>
    </row>
    <row r="68" spans="1:7">
      <c r="A68" s="117"/>
      <c r="B68" s="69">
        <v>3</v>
      </c>
      <c r="C68" s="70">
        <v>27100</v>
      </c>
      <c r="D68" s="120"/>
      <c r="E68" s="70">
        <f t="shared" si="4"/>
        <v>2694</v>
      </c>
      <c r="F68" s="71">
        <f t="shared" si="0"/>
        <v>943</v>
      </c>
      <c r="G68" s="72">
        <f t="shared" si="1"/>
        <v>1751</v>
      </c>
    </row>
    <row r="69" spans="1:7">
      <c r="A69" s="117"/>
      <c r="B69" s="69">
        <v>2</v>
      </c>
      <c r="C69" s="70">
        <v>26105</v>
      </c>
      <c r="D69" s="120"/>
      <c r="E69" s="70">
        <f t="shared" si="4"/>
        <v>2595</v>
      </c>
      <c r="F69" s="71">
        <f t="shared" ref="F69:F90" si="5">ROUND(E69*0.35,0)</f>
        <v>908</v>
      </c>
      <c r="G69" s="72">
        <f t="shared" ref="G69:G90" si="6">ROUND(E69-F69,0)</f>
        <v>1687</v>
      </c>
    </row>
    <row r="70" spans="1:7" ht="17.25" thickBot="1">
      <c r="A70" s="118"/>
      <c r="B70" s="59">
        <v>1</v>
      </c>
      <c r="C70" s="75">
        <v>25105</v>
      </c>
      <c r="D70" s="120"/>
      <c r="E70" s="66">
        <f>ROUND(C70*0.0994,0)</f>
        <v>2495</v>
      </c>
      <c r="F70" s="67">
        <f t="shared" si="5"/>
        <v>873</v>
      </c>
      <c r="G70" s="68">
        <f t="shared" si="6"/>
        <v>1622</v>
      </c>
    </row>
    <row r="71" spans="1:7">
      <c r="A71" s="122" t="s">
        <v>165</v>
      </c>
      <c r="B71" s="56">
        <v>10</v>
      </c>
      <c r="C71" s="62">
        <v>27770</v>
      </c>
      <c r="D71" s="120"/>
      <c r="E71" s="62">
        <f>ROUND(C71*0.0994,0)</f>
        <v>2760</v>
      </c>
      <c r="F71" s="63">
        <f t="shared" si="5"/>
        <v>966</v>
      </c>
      <c r="G71" s="64">
        <f t="shared" si="6"/>
        <v>1794</v>
      </c>
    </row>
    <row r="72" spans="1:7">
      <c r="A72" s="123"/>
      <c r="B72" s="69">
        <v>9</v>
      </c>
      <c r="C72" s="70">
        <v>27100</v>
      </c>
      <c r="D72" s="120"/>
      <c r="E72" s="70">
        <f t="shared" ref="E72:E91" si="7">ROUND(C72*0.0994,0)</f>
        <v>2694</v>
      </c>
      <c r="F72" s="71">
        <f t="shared" si="5"/>
        <v>943</v>
      </c>
      <c r="G72" s="72">
        <f t="shared" si="6"/>
        <v>1751</v>
      </c>
    </row>
    <row r="73" spans="1:7">
      <c r="A73" s="123"/>
      <c r="B73" s="69">
        <v>8</v>
      </c>
      <c r="C73" s="70">
        <v>26435</v>
      </c>
      <c r="D73" s="120"/>
      <c r="E73" s="70">
        <f t="shared" si="7"/>
        <v>2628</v>
      </c>
      <c r="F73" s="71">
        <f t="shared" si="5"/>
        <v>920</v>
      </c>
      <c r="G73" s="72">
        <f t="shared" si="6"/>
        <v>1708</v>
      </c>
    </row>
    <row r="74" spans="1:7">
      <c r="A74" s="123"/>
      <c r="B74" s="69">
        <v>7</v>
      </c>
      <c r="C74" s="70">
        <v>25770</v>
      </c>
      <c r="D74" s="120"/>
      <c r="E74" s="70">
        <f t="shared" si="7"/>
        <v>2562</v>
      </c>
      <c r="F74" s="71">
        <f t="shared" si="5"/>
        <v>897</v>
      </c>
      <c r="G74" s="72">
        <f t="shared" si="6"/>
        <v>1665</v>
      </c>
    </row>
    <row r="75" spans="1:7">
      <c r="A75" s="123"/>
      <c r="B75" s="69">
        <v>6</v>
      </c>
      <c r="C75" s="70">
        <v>25105</v>
      </c>
      <c r="D75" s="120"/>
      <c r="E75" s="70">
        <f t="shared" si="7"/>
        <v>2495</v>
      </c>
      <c r="F75" s="71">
        <f t="shared" si="5"/>
        <v>873</v>
      </c>
      <c r="G75" s="72">
        <f t="shared" si="6"/>
        <v>1622</v>
      </c>
    </row>
    <row r="76" spans="1:7">
      <c r="A76" s="123"/>
      <c r="B76" s="69">
        <v>5</v>
      </c>
      <c r="C76" s="70">
        <v>24440</v>
      </c>
      <c r="D76" s="120"/>
      <c r="E76" s="70">
        <f t="shared" si="7"/>
        <v>2429</v>
      </c>
      <c r="F76" s="71">
        <f t="shared" si="5"/>
        <v>850</v>
      </c>
      <c r="G76" s="72">
        <f t="shared" si="6"/>
        <v>1579</v>
      </c>
    </row>
    <row r="77" spans="1:7">
      <c r="A77" s="123"/>
      <c r="B77" s="69">
        <v>4</v>
      </c>
      <c r="C77" s="70">
        <v>23770</v>
      </c>
      <c r="D77" s="120"/>
      <c r="E77" s="70">
        <f t="shared" si="7"/>
        <v>2363</v>
      </c>
      <c r="F77" s="71">
        <f t="shared" si="5"/>
        <v>827</v>
      </c>
      <c r="G77" s="72">
        <f t="shared" si="6"/>
        <v>1536</v>
      </c>
    </row>
    <row r="78" spans="1:7">
      <c r="A78" s="123"/>
      <c r="B78" s="69">
        <v>3</v>
      </c>
      <c r="C78" s="70">
        <v>23105</v>
      </c>
      <c r="D78" s="120"/>
      <c r="E78" s="70">
        <f t="shared" si="7"/>
        <v>2297</v>
      </c>
      <c r="F78" s="71">
        <f t="shared" si="5"/>
        <v>804</v>
      </c>
      <c r="G78" s="72">
        <f t="shared" si="6"/>
        <v>1493</v>
      </c>
    </row>
    <row r="79" spans="1:7">
      <c r="A79" s="123"/>
      <c r="B79" s="69">
        <v>2</v>
      </c>
      <c r="C79" s="70">
        <v>22440</v>
      </c>
      <c r="D79" s="120"/>
      <c r="E79" s="70">
        <f t="shared" si="7"/>
        <v>2231</v>
      </c>
      <c r="F79" s="71">
        <f t="shared" si="5"/>
        <v>781</v>
      </c>
      <c r="G79" s="72">
        <f t="shared" si="6"/>
        <v>1450</v>
      </c>
    </row>
    <row r="80" spans="1:7" ht="17.25" thickBot="1">
      <c r="A80" s="124"/>
      <c r="B80" s="65">
        <v>1</v>
      </c>
      <c r="C80" s="66">
        <v>21775</v>
      </c>
      <c r="D80" s="120"/>
      <c r="E80" s="66">
        <f t="shared" si="7"/>
        <v>2164</v>
      </c>
      <c r="F80" s="67">
        <f t="shared" si="5"/>
        <v>757</v>
      </c>
      <c r="G80" s="68">
        <f t="shared" si="6"/>
        <v>1407</v>
      </c>
    </row>
    <row r="81" spans="1:7">
      <c r="A81" s="122" t="s">
        <v>166</v>
      </c>
      <c r="B81" s="69">
        <v>10</v>
      </c>
      <c r="C81" s="70">
        <v>25770</v>
      </c>
      <c r="D81" s="120"/>
      <c r="E81" s="62">
        <f t="shared" si="7"/>
        <v>2562</v>
      </c>
      <c r="F81" s="63">
        <f t="shared" si="5"/>
        <v>897</v>
      </c>
      <c r="G81" s="64">
        <f t="shared" si="6"/>
        <v>1665</v>
      </c>
    </row>
    <row r="82" spans="1:7">
      <c r="A82" s="123"/>
      <c r="B82" s="69">
        <v>9</v>
      </c>
      <c r="C82" s="70">
        <v>25105</v>
      </c>
      <c r="D82" s="120"/>
      <c r="E82" s="70">
        <f t="shared" si="7"/>
        <v>2495</v>
      </c>
      <c r="F82" s="71">
        <f t="shared" si="5"/>
        <v>873</v>
      </c>
      <c r="G82" s="72">
        <f t="shared" si="6"/>
        <v>1622</v>
      </c>
    </row>
    <row r="83" spans="1:7">
      <c r="A83" s="123"/>
      <c r="B83" s="69">
        <v>8</v>
      </c>
      <c r="C83" s="70">
        <v>24440</v>
      </c>
      <c r="D83" s="120"/>
      <c r="E83" s="70">
        <f t="shared" si="7"/>
        <v>2429</v>
      </c>
      <c r="F83" s="71">
        <f t="shared" si="5"/>
        <v>850</v>
      </c>
      <c r="G83" s="72">
        <f t="shared" si="6"/>
        <v>1579</v>
      </c>
    </row>
    <row r="84" spans="1:7">
      <c r="A84" s="123"/>
      <c r="B84" s="69">
        <v>7</v>
      </c>
      <c r="C84" s="70">
        <v>23770</v>
      </c>
      <c r="D84" s="120"/>
      <c r="E84" s="70">
        <f t="shared" si="7"/>
        <v>2363</v>
      </c>
      <c r="F84" s="71">
        <f t="shared" si="5"/>
        <v>827</v>
      </c>
      <c r="G84" s="72">
        <f t="shared" si="6"/>
        <v>1536</v>
      </c>
    </row>
    <row r="85" spans="1:7">
      <c r="A85" s="123"/>
      <c r="B85" s="69">
        <v>6</v>
      </c>
      <c r="C85" s="70">
        <v>23105</v>
      </c>
      <c r="D85" s="120"/>
      <c r="E85" s="70">
        <f t="shared" si="7"/>
        <v>2297</v>
      </c>
      <c r="F85" s="71">
        <f t="shared" si="5"/>
        <v>804</v>
      </c>
      <c r="G85" s="72">
        <f t="shared" si="6"/>
        <v>1493</v>
      </c>
    </row>
    <row r="86" spans="1:7">
      <c r="A86" s="123"/>
      <c r="B86" s="69">
        <v>5</v>
      </c>
      <c r="C86" s="70">
        <v>22440</v>
      </c>
      <c r="D86" s="120"/>
      <c r="E86" s="70">
        <f t="shared" si="7"/>
        <v>2231</v>
      </c>
      <c r="F86" s="71">
        <f t="shared" si="5"/>
        <v>781</v>
      </c>
      <c r="G86" s="72">
        <f t="shared" si="6"/>
        <v>1450</v>
      </c>
    </row>
    <row r="87" spans="1:7">
      <c r="A87" s="123"/>
      <c r="B87" s="69">
        <v>4</v>
      </c>
      <c r="C87" s="70">
        <v>21775</v>
      </c>
      <c r="D87" s="120"/>
      <c r="E87" s="70">
        <f t="shared" si="7"/>
        <v>2164</v>
      </c>
      <c r="F87" s="71">
        <f t="shared" si="5"/>
        <v>757</v>
      </c>
      <c r="G87" s="72">
        <f t="shared" si="6"/>
        <v>1407</v>
      </c>
    </row>
    <row r="88" spans="1:7">
      <c r="A88" s="123"/>
      <c r="B88" s="69">
        <v>3</v>
      </c>
      <c r="C88" s="70">
        <v>21110</v>
      </c>
      <c r="D88" s="120"/>
      <c r="E88" s="70">
        <f t="shared" si="7"/>
        <v>2098</v>
      </c>
      <c r="F88" s="71">
        <f t="shared" si="5"/>
        <v>734</v>
      </c>
      <c r="G88" s="72">
        <f t="shared" si="6"/>
        <v>1364</v>
      </c>
    </row>
    <row r="89" spans="1:7">
      <c r="A89" s="123"/>
      <c r="B89" s="69">
        <v>2</v>
      </c>
      <c r="C89" s="70">
        <v>20440</v>
      </c>
      <c r="D89" s="120"/>
      <c r="E89" s="70">
        <f t="shared" si="7"/>
        <v>2032</v>
      </c>
      <c r="F89" s="71">
        <f t="shared" si="5"/>
        <v>711</v>
      </c>
      <c r="G89" s="72">
        <f t="shared" si="6"/>
        <v>1321</v>
      </c>
    </row>
    <row r="90" spans="1:7" ht="17.25" thickBot="1">
      <c r="A90" s="123"/>
      <c r="B90" s="59">
        <v>1</v>
      </c>
      <c r="C90" s="75">
        <v>19775</v>
      </c>
      <c r="D90" s="120"/>
      <c r="E90" s="66">
        <f t="shared" si="7"/>
        <v>1966</v>
      </c>
      <c r="F90" s="67">
        <f t="shared" si="5"/>
        <v>688</v>
      </c>
      <c r="G90" s="68">
        <f t="shared" si="6"/>
        <v>1278</v>
      </c>
    </row>
    <row r="91" spans="1:7" ht="17.25" thickBot="1">
      <c r="A91" s="131" t="s">
        <v>167</v>
      </c>
      <c r="B91" s="132"/>
      <c r="C91" s="76">
        <v>19775</v>
      </c>
      <c r="D91" s="121"/>
      <c r="E91" s="76">
        <f t="shared" si="7"/>
        <v>1966</v>
      </c>
      <c r="F91" s="77">
        <v>0</v>
      </c>
      <c r="G91" s="78">
        <v>0</v>
      </c>
    </row>
    <row r="92" spans="1:7" ht="24.75" customHeight="1" thickTop="1" thickBot="1">
      <c r="A92" s="127" t="s">
        <v>168</v>
      </c>
      <c r="B92" s="128"/>
      <c r="C92" s="128"/>
      <c r="D92" s="128"/>
      <c r="E92" s="128"/>
      <c r="F92" s="128"/>
      <c r="G92" s="129"/>
    </row>
    <row r="93" spans="1:7" ht="132" customHeight="1" thickBot="1">
      <c r="A93" s="113" t="s">
        <v>169</v>
      </c>
      <c r="B93" s="114"/>
      <c r="C93" s="114"/>
      <c r="D93" s="114"/>
      <c r="E93" s="114"/>
      <c r="F93" s="114"/>
      <c r="G93" s="115"/>
    </row>
  </sheetData>
  <mergeCells count="19">
    <mergeCell ref="D5:D58"/>
    <mergeCell ref="A7:A12"/>
    <mergeCell ref="A13:A22"/>
    <mergeCell ref="A92:G92"/>
    <mergeCell ref="A23:A34"/>
    <mergeCell ref="A35:A46"/>
    <mergeCell ref="A47:A58"/>
    <mergeCell ref="A5:A6"/>
    <mergeCell ref="A91:B91"/>
    <mergeCell ref="A1:G1"/>
    <mergeCell ref="E2:F2"/>
    <mergeCell ref="C3:C4"/>
    <mergeCell ref="D3:D4"/>
    <mergeCell ref="E3:G3"/>
    <mergeCell ref="A93:G93"/>
    <mergeCell ref="A59:A70"/>
    <mergeCell ref="D59:D91"/>
    <mergeCell ref="A71:A80"/>
    <mergeCell ref="A81:A90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範例</vt:lpstr>
      <vt:lpstr>軍人保險費費率表</vt:lpstr>
      <vt:lpstr>軍官保險基數及保險費扣繳標準表</vt:lpstr>
      <vt:lpstr>範例!Print_Area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2016-12-16T07:54:06Z</cp:lastPrinted>
  <dcterms:created xsi:type="dcterms:W3CDTF">2006-09-16T00:00:00Z</dcterms:created>
  <dcterms:modified xsi:type="dcterms:W3CDTF">2016-12-16T07:54:16Z</dcterms:modified>
</cp:coreProperties>
</file>