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舊機D槽\動態通報\102\"/>
    </mc:Choice>
  </mc:AlternateContent>
  <bookViews>
    <workbookView xWindow="0" yWindow="0" windowWidth="28800" windowHeight="11730"/>
  </bookViews>
  <sheets>
    <sheet name="表1至表3 102學年度休退學轉統計表" sheetId="1" r:id="rId1"/>
    <sheet name="表4至表6 102學年度休學率" sheetId="2" r:id="rId2"/>
    <sheet name="表7至表9 102學年度退學率" sheetId="3" r:id="rId3"/>
    <sheet name="表10至表12 102學年度休退學率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4" l="1"/>
  <c r="V14" i="4" s="1"/>
  <c r="X14" i="4" s="1"/>
  <c r="R14" i="4"/>
  <c r="U13" i="4"/>
  <c r="V13" i="4" s="1"/>
  <c r="X13" i="4" s="1"/>
  <c r="R13" i="4"/>
  <c r="U12" i="4"/>
  <c r="V12" i="4" s="1"/>
  <c r="X12" i="4" s="1"/>
  <c r="R12" i="4"/>
  <c r="U11" i="4"/>
  <c r="V11" i="4" s="1"/>
  <c r="X11" i="4" s="1"/>
  <c r="R11" i="4"/>
  <c r="U10" i="4"/>
  <c r="V10" i="4" s="1"/>
  <c r="X10" i="4" s="1"/>
  <c r="R10" i="4"/>
  <c r="R9" i="4"/>
  <c r="V9" i="4" s="1"/>
  <c r="X9" i="4" s="1"/>
  <c r="R8" i="4"/>
  <c r="V8" i="4" s="1"/>
  <c r="X8" i="4" s="1"/>
  <c r="U7" i="4"/>
  <c r="R7" i="4"/>
  <c r="V7" i="4" s="1"/>
  <c r="X7" i="4" s="1"/>
  <c r="R6" i="4"/>
  <c r="V6" i="4" s="1"/>
  <c r="X6" i="4" s="1"/>
  <c r="V5" i="4"/>
  <c r="X5" i="4" s="1"/>
  <c r="R5" i="4"/>
  <c r="Q14" i="3"/>
  <c r="S14" i="3" s="1"/>
  <c r="N14" i="3"/>
  <c r="Q13" i="3"/>
  <c r="S13" i="3" s="1"/>
  <c r="N13" i="3"/>
  <c r="Q12" i="3"/>
  <c r="S12" i="3" s="1"/>
  <c r="N12" i="3"/>
  <c r="Q11" i="3"/>
  <c r="S11" i="3" s="1"/>
  <c r="N11" i="3"/>
  <c r="Q10" i="3"/>
  <c r="S10" i="3" s="1"/>
  <c r="N10" i="3"/>
  <c r="Q9" i="3"/>
  <c r="S9" i="3" s="1"/>
  <c r="N9" i="3"/>
  <c r="Q8" i="3"/>
  <c r="S8" i="3" s="1"/>
  <c r="N8" i="3"/>
  <c r="Q7" i="3"/>
  <c r="S7" i="3" s="1"/>
  <c r="N7" i="3"/>
  <c r="S6" i="3"/>
  <c r="Q6" i="3"/>
  <c r="N6" i="3"/>
  <c r="Q5" i="3"/>
  <c r="S5" i="3" s="1"/>
  <c r="N5" i="3"/>
  <c r="N14" i="2"/>
  <c r="P14" i="2" s="1"/>
  <c r="P13" i="2"/>
  <c r="N13" i="2"/>
  <c r="N12" i="2"/>
  <c r="P12" i="2" s="1"/>
  <c r="N11" i="2"/>
  <c r="P11" i="2" s="1"/>
  <c r="N10" i="2"/>
  <c r="P10" i="2" s="1"/>
  <c r="N9" i="2"/>
  <c r="P9" i="2" s="1"/>
  <c r="N8" i="2"/>
  <c r="P8" i="2" s="1"/>
  <c r="N7" i="2"/>
  <c r="P7" i="2" s="1"/>
  <c r="N6" i="2"/>
  <c r="P6" i="2" s="1"/>
  <c r="P5" i="2"/>
  <c r="N5" i="2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V31" i="1"/>
  <c r="W31" i="1" s="1"/>
  <c r="S31" i="1"/>
  <c r="T31" i="1" s="1"/>
  <c r="P31" i="1"/>
  <c r="Q30" i="1"/>
  <c r="Q29" i="1"/>
  <c r="T28" i="1"/>
  <c r="Q28" i="1"/>
  <c r="T27" i="1"/>
  <c r="Q27" i="1"/>
  <c r="Q26" i="1"/>
  <c r="Q25" i="1"/>
  <c r="Q24" i="1"/>
  <c r="Q23" i="1"/>
  <c r="Q22" i="1"/>
  <c r="Q21" i="1"/>
  <c r="T20" i="1"/>
  <c r="Q20" i="1"/>
  <c r="T19" i="1"/>
  <c r="Q19" i="1"/>
  <c r="T18" i="1"/>
  <c r="Q18" i="1"/>
  <c r="T17" i="1"/>
  <c r="Q17" i="1"/>
  <c r="T16" i="1"/>
  <c r="Q16" i="1"/>
  <c r="T15" i="1"/>
  <c r="Q15" i="1"/>
  <c r="T14" i="1"/>
  <c r="Q14" i="1"/>
  <c r="W13" i="1"/>
  <c r="T13" i="1"/>
  <c r="Q13" i="1"/>
  <c r="T12" i="1"/>
  <c r="Q12" i="1"/>
  <c r="T11" i="1"/>
  <c r="Q11" i="1"/>
  <c r="T10" i="1"/>
  <c r="Q10" i="1"/>
  <c r="W9" i="1"/>
  <c r="T9" i="1"/>
  <c r="Q9" i="1"/>
  <c r="T8" i="1"/>
  <c r="Q8" i="1"/>
  <c r="W7" i="1"/>
  <c r="T7" i="1"/>
  <c r="Q7" i="1"/>
  <c r="W6" i="1"/>
  <c r="T6" i="1"/>
  <c r="Q6" i="1"/>
  <c r="W5" i="1"/>
  <c r="T5" i="1"/>
  <c r="Q5" i="1"/>
  <c r="W4" i="1"/>
  <c r="T4" i="1"/>
  <c r="Q4" i="1"/>
  <c r="Y9" i="1" l="1"/>
  <c r="Y12" i="1"/>
  <c r="Y20" i="1"/>
  <c r="Y24" i="1"/>
  <c r="Y27" i="1"/>
  <c r="Y5" i="1"/>
  <c r="Y8" i="1"/>
  <c r="Y16" i="1"/>
  <c r="Y4" i="1"/>
  <c r="Y7" i="1"/>
  <c r="Y11" i="1"/>
  <c r="Y14" i="1"/>
  <c r="Y15" i="1"/>
  <c r="Y18" i="1"/>
  <c r="Y19" i="1"/>
  <c r="Y23" i="1"/>
  <c r="Y26" i="1"/>
  <c r="Y29" i="1"/>
  <c r="Y13" i="1"/>
  <c r="Y17" i="1"/>
  <c r="Y21" i="1"/>
  <c r="Y25" i="1"/>
  <c r="Y28" i="1"/>
  <c r="Y6" i="1"/>
  <c r="Y10" i="1"/>
  <c r="Y22" i="1"/>
  <c r="Y30" i="1"/>
  <c r="Q31" i="1"/>
  <c r="Y31" i="1" s="1"/>
  <c r="K14" i="4" l="1"/>
  <c r="M14" i="4" s="1"/>
  <c r="M13" i="4"/>
  <c r="K13" i="4"/>
  <c r="M12" i="4"/>
  <c r="K12" i="4"/>
  <c r="M11" i="4"/>
  <c r="K11" i="4"/>
  <c r="M10" i="4"/>
  <c r="K10" i="4"/>
  <c r="M9" i="4"/>
  <c r="K9" i="4"/>
  <c r="M8" i="4"/>
  <c r="K8" i="4"/>
  <c r="M7" i="4"/>
  <c r="K7" i="4"/>
  <c r="M6" i="4"/>
  <c r="K6" i="4"/>
  <c r="M5" i="4"/>
  <c r="K5" i="4"/>
  <c r="D14" i="4"/>
  <c r="F14" i="4" s="1"/>
  <c r="D13" i="4"/>
  <c r="F13" i="4" s="1"/>
  <c r="D12" i="4"/>
  <c r="F12" i="4" s="1"/>
  <c r="D11" i="4"/>
  <c r="F11" i="4" s="1"/>
  <c r="D10" i="4"/>
  <c r="F10" i="4" s="1"/>
  <c r="D9" i="4"/>
  <c r="F9" i="4" s="1"/>
  <c r="D8" i="4"/>
  <c r="F8" i="4" s="1"/>
  <c r="D7" i="4"/>
  <c r="F7" i="4" s="1"/>
  <c r="D6" i="4"/>
  <c r="F6" i="4" s="1"/>
  <c r="D5" i="4"/>
  <c r="F5" i="4" s="1"/>
  <c r="I14" i="3"/>
  <c r="I13" i="3"/>
  <c r="I12" i="3"/>
  <c r="I11" i="3"/>
  <c r="I10" i="3"/>
  <c r="I9" i="3"/>
  <c r="I8" i="3"/>
  <c r="I7" i="3"/>
  <c r="I6" i="3"/>
  <c r="I5" i="3"/>
  <c r="D5" i="3"/>
  <c r="D14" i="3"/>
  <c r="D13" i="3"/>
  <c r="D12" i="3"/>
  <c r="D11" i="3"/>
  <c r="D10" i="3"/>
  <c r="D9" i="3"/>
  <c r="D8" i="3"/>
  <c r="D7" i="3"/>
  <c r="D6" i="3"/>
  <c r="I14" i="2"/>
  <c r="I13" i="2"/>
  <c r="I12" i="2"/>
  <c r="I11" i="2"/>
  <c r="I10" i="2"/>
  <c r="I9" i="2"/>
  <c r="I8" i="2"/>
  <c r="I7" i="2"/>
  <c r="I6" i="2"/>
  <c r="I5" i="2"/>
  <c r="D14" i="2"/>
  <c r="D13" i="2"/>
  <c r="D12" i="2"/>
  <c r="D11" i="2"/>
  <c r="D10" i="2"/>
  <c r="D9" i="2"/>
  <c r="D8" i="2"/>
  <c r="D7" i="2"/>
  <c r="D6" i="2"/>
  <c r="D5" i="2"/>
  <c r="K27" i="1"/>
  <c r="J27" i="1"/>
  <c r="I27" i="1"/>
  <c r="L27" i="1" l="1"/>
</calcChain>
</file>

<file path=xl/sharedStrings.xml><?xml version="1.0" encoding="utf-8"?>
<sst xmlns="http://schemas.openxmlformats.org/spreadsheetml/2006/main" count="293" uniqueCount="95">
  <si>
    <t>僑居地</t>
  </si>
  <si>
    <t>休學</t>
  </si>
  <si>
    <t>退學</t>
  </si>
  <si>
    <t>轉學</t>
  </si>
  <si>
    <t>其他</t>
  </si>
  <si>
    <t>總計</t>
  </si>
  <si>
    <t>香港</t>
  </si>
  <si>
    <t>馬來西亞</t>
  </si>
  <si>
    <t>澳門</t>
  </si>
  <si>
    <t>印尼</t>
  </si>
  <si>
    <t>泰國</t>
  </si>
  <si>
    <t>緬甸</t>
  </si>
  <si>
    <t>美國</t>
  </si>
  <si>
    <t>加拿大</t>
  </si>
  <si>
    <t>日本</t>
  </si>
  <si>
    <t>越南</t>
  </si>
  <si>
    <t>韓國</t>
  </si>
  <si>
    <t>巴拉圭</t>
  </si>
  <si>
    <t>新加坡</t>
  </si>
  <si>
    <t>阿根廷</t>
  </si>
  <si>
    <t>南非</t>
  </si>
  <si>
    <t>多明尼加</t>
  </si>
  <si>
    <t>巴西</t>
  </si>
  <si>
    <t>史瓦濟蘭</t>
  </si>
  <si>
    <t>尼加拉瓜</t>
  </si>
  <si>
    <t>瓜地馬拉</t>
  </si>
  <si>
    <t>智利</t>
  </si>
  <si>
    <t>菲律賓</t>
  </si>
  <si>
    <t>汶萊</t>
  </si>
  <si>
    <t>貝里斯</t>
  </si>
  <si>
    <t>哥斯大黎加</t>
  </si>
  <si>
    <t>表1:102學年度第1學期僑生異動情形統計表</t>
    <phoneticPr fontId="1" type="noConversion"/>
  </si>
  <si>
    <t>（單位：人）</t>
    <phoneticPr fontId="1" type="noConversion"/>
  </si>
  <si>
    <t>僑居地</t>
    <phoneticPr fontId="2" type="noConversion"/>
  </si>
  <si>
    <t>轉學</t>
    <phoneticPr fontId="2" type="noConversion"/>
  </si>
  <si>
    <t>總計</t>
    <phoneticPr fontId="2" type="noConversion"/>
  </si>
  <si>
    <t>厄瓜多</t>
  </si>
  <si>
    <t>巴布亞紐幾內亞</t>
  </si>
  <si>
    <t>總計</t>
    <phoneticPr fontId="2" type="noConversion"/>
  </si>
  <si>
    <t>表2:102學年度第2學期僑生異動情形統計表</t>
    <phoneticPr fontId="1" type="noConversion"/>
  </si>
  <si>
    <t>表4：102學年度第1學期</t>
    <phoneticPr fontId="1" type="noConversion"/>
  </si>
  <si>
    <t>休學嚴重之前10個僑居地排名</t>
    <phoneticPr fontId="1" type="noConversion"/>
  </si>
  <si>
    <t>（單位：人;%)</t>
    <phoneticPr fontId="1" type="noConversion"/>
  </si>
  <si>
    <t>休學人數</t>
    <phoneticPr fontId="2" type="noConversion"/>
  </si>
  <si>
    <t>僑居地</t>
    <phoneticPr fontId="1" type="noConversion"/>
  </si>
  <si>
    <t>表5：102學年度第2學期</t>
    <phoneticPr fontId="1" type="noConversion"/>
  </si>
  <si>
    <t>表7：102學年度第1學期</t>
    <phoneticPr fontId="1" type="noConversion"/>
  </si>
  <si>
    <t>退學嚴重之前10個僑居地排名</t>
    <phoneticPr fontId="1" type="noConversion"/>
  </si>
  <si>
    <t>表8：102學年度第2學期</t>
    <phoneticPr fontId="1" type="noConversion"/>
  </si>
  <si>
    <t>休退學人數</t>
    <phoneticPr fontId="4" type="noConversion"/>
  </si>
  <si>
    <t>休退學嚴重之前10個僑居地排名</t>
    <phoneticPr fontId="1" type="noConversion"/>
  </si>
  <si>
    <t>表10：102學年度第1學期</t>
    <phoneticPr fontId="1" type="noConversion"/>
  </si>
  <si>
    <t>休退學人數</t>
    <phoneticPr fontId="2" type="noConversion"/>
  </si>
  <si>
    <t>表11：102學年度第2學期</t>
    <phoneticPr fontId="1" type="noConversion"/>
  </si>
  <si>
    <t>（單位：人）</t>
    <phoneticPr fontId="1" type="noConversion"/>
  </si>
  <si>
    <t>第1休學</t>
    <phoneticPr fontId="2" type="noConversion"/>
  </si>
  <si>
    <t>第1休學</t>
    <phoneticPr fontId="2" type="noConversion"/>
  </si>
  <si>
    <t>第二休學</t>
    <phoneticPr fontId="2" type="noConversion"/>
  </si>
  <si>
    <t>第二休學</t>
    <phoneticPr fontId="2" type="noConversion"/>
  </si>
  <si>
    <t>第1退學</t>
    <phoneticPr fontId="2" type="noConversion"/>
  </si>
  <si>
    <t>第1退學</t>
    <phoneticPr fontId="2" type="noConversion"/>
  </si>
  <si>
    <t>第二退學</t>
    <phoneticPr fontId="2" type="noConversion"/>
  </si>
  <si>
    <t>第二退學</t>
    <phoneticPr fontId="2" type="noConversion"/>
  </si>
  <si>
    <t>第一轉學</t>
    <phoneticPr fontId="2" type="noConversion"/>
  </si>
  <si>
    <t>第二轉學</t>
    <phoneticPr fontId="2" type="noConversion"/>
  </si>
  <si>
    <t>厄瓜多</t>
    <phoneticPr fontId="2" type="noConversion"/>
  </si>
  <si>
    <t>厄瓜多</t>
    <phoneticPr fontId="2" type="noConversion"/>
  </si>
  <si>
    <t>休學</t>
    <phoneticPr fontId="2" type="noConversion"/>
  </si>
  <si>
    <t>退學</t>
    <phoneticPr fontId="2" type="noConversion"/>
  </si>
  <si>
    <t>表3:102學年度僑生異動情形統計表</t>
    <phoneticPr fontId="1" type="noConversion"/>
  </si>
  <si>
    <t>第1休學</t>
    <phoneticPr fontId="2" type="noConversion"/>
  </si>
  <si>
    <t>第二休學</t>
    <phoneticPr fontId="2" type="noConversion"/>
  </si>
  <si>
    <t>休學</t>
    <phoneticPr fontId="2" type="noConversion"/>
  </si>
  <si>
    <t>休學</t>
    <phoneticPr fontId="2" type="noConversion"/>
  </si>
  <si>
    <t>休學嚴重之前10個僑居地排名</t>
    <phoneticPr fontId="1" type="noConversion"/>
  </si>
  <si>
    <t>（單位：人;%)</t>
    <phoneticPr fontId="1" type="noConversion"/>
  </si>
  <si>
    <t>表6：102學年度</t>
    <phoneticPr fontId="1" type="noConversion"/>
  </si>
  <si>
    <t>退學</t>
    <phoneticPr fontId="2" type="noConversion"/>
  </si>
  <si>
    <t>表9：102學年度</t>
    <phoneticPr fontId="1" type="noConversion"/>
  </si>
  <si>
    <t>休退學嚴重之前10個僑居地排名</t>
  </si>
  <si>
    <t>表12：102學年度</t>
    <phoneticPr fontId="1" type="noConversion"/>
  </si>
  <si>
    <t>休退學比</t>
    <phoneticPr fontId="2" type="noConversion"/>
  </si>
  <si>
    <t>休退學比</t>
    <phoneticPr fontId="4" type="noConversion"/>
  </si>
  <si>
    <t>退學率比</t>
    <phoneticPr fontId="2" type="noConversion"/>
  </si>
  <si>
    <t>退學率比</t>
    <phoneticPr fontId="1" type="noConversion"/>
  </si>
  <si>
    <t>退學率比</t>
    <phoneticPr fontId="4" type="noConversion"/>
  </si>
  <si>
    <t>休學率比</t>
    <phoneticPr fontId="4" type="noConversion"/>
  </si>
  <si>
    <t>休學率比</t>
    <phoneticPr fontId="2" type="noConversion"/>
  </si>
  <si>
    <t>休學率比</t>
    <phoneticPr fontId="2" type="noConversion"/>
  </si>
  <si>
    <r>
      <t>在學人數</t>
    </r>
    <r>
      <rPr>
        <vertAlign val="superscript"/>
        <sz val="12"/>
        <rFont val="新細明體"/>
        <family val="1"/>
        <charset val="136"/>
      </rPr>
      <t>2</t>
    </r>
    <phoneticPr fontId="4" type="noConversion"/>
  </si>
  <si>
    <r>
      <t>在學人數</t>
    </r>
    <r>
      <rPr>
        <vertAlign val="superscript"/>
        <sz val="12"/>
        <rFont val="新細明體"/>
        <family val="1"/>
        <charset val="136"/>
      </rPr>
      <t>2</t>
    </r>
    <phoneticPr fontId="4" type="noConversion"/>
  </si>
  <si>
    <t>附註</t>
    <phoneticPr fontId="1" type="noConversion"/>
  </si>
  <si>
    <t>1.資料來源：102學年度各校回復通報之僑生人數通報表</t>
    <phoneticPr fontId="1" type="noConversion"/>
  </si>
  <si>
    <t>3.統計基準日：103年10月29日</t>
    <phoneticPr fontId="1" type="noConversion"/>
  </si>
  <si>
    <t>2.資料來源：教育部統計處「102學年度僑生及港澳生人數概況統計」（103年1月27日發佈）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</si>
</sst>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2"/>
      <scheme val="minor"/>
    </font>
    <font>
      <vertAlign val="superscript"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0" fillId="0" borderId="1" xfId="0" applyBorder="1" applyAlignment="1"/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NumberFormat="1" applyFont="1" applyFill="1" applyBorder="1" applyAlignment="1"/>
    <xf numFmtId="0" fontId="0" fillId="3" borderId="1" xfId="0" applyFill="1" applyBorder="1" applyAlignment="1"/>
    <xf numFmtId="10" fontId="0" fillId="3" borderId="1" xfId="0" applyNumberFormat="1" applyFill="1" applyBorder="1" applyAlignment="1"/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/>
    <xf numFmtId="10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10" fontId="0" fillId="0" borderId="1" xfId="0" applyNumberFormat="1" applyBorder="1" applyAlignment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workbookViewId="0">
      <selection activeCell="A32" sqref="A32:M35"/>
    </sheetView>
  </sheetViews>
  <sheetFormatPr defaultRowHeight="16.5"/>
  <cols>
    <col min="1" max="1" width="11.75" customWidth="1"/>
    <col min="2" max="2" width="7" customWidth="1"/>
    <col min="3" max="4" width="6.875" customWidth="1"/>
    <col min="5" max="5" width="7" customWidth="1"/>
    <col min="6" max="6" width="7.25" customWidth="1"/>
    <col min="8" max="8" width="16.125" customWidth="1"/>
    <col min="9" max="9" width="7" customWidth="1"/>
    <col min="10" max="10" width="7.375" customWidth="1"/>
    <col min="11" max="12" width="7.125" customWidth="1"/>
    <col min="14" max="14" width="16.375" customWidth="1"/>
    <col min="15" max="16" width="9" hidden="1" customWidth="1"/>
    <col min="17" max="17" width="7.5" customWidth="1"/>
    <col min="18" max="18" width="0.125" customWidth="1"/>
    <col min="19" max="19" width="9" hidden="1" customWidth="1"/>
    <col min="20" max="20" width="7" customWidth="1"/>
    <col min="21" max="22" width="0.125" hidden="1" customWidth="1"/>
    <col min="23" max="23" width="6.125" customWidth="1"/>
    <col min="24" max="24" width="6.75" customWidth="1"/>
    <col min="25" max="25" width="7" customWidth="1"/>
  </cols>
  <sheetData>
    <row r="1" spans="1:25">
      <c r="A1" s="32" t="s">
        <v>31</v>
      </c>
      <c r="B1" s="32"/>
      <c r="C1" s="32"/>
      <c r="D1" s="32"/>
      <c r="E1" s="32"/>
      <c r="F1" s="32"/>
      <c r="H1" s="32" t="s">
        <v>39</v>
      </c>
      <c r="I1" s="32"/>
      <c r="J1" s="32"/>
      <c r="K1" s="32"/>
      <c r="L1" s="32"/>
      <c r="N1" s="32" t="s">
        <v>69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>
      <c r="E2" s="31" t="s">
        <v>32</v>
      </c>
      <c r="F2" s="31"/>
      <c r="K2" s="31" t="s">
        <v>32</v>
      </c>
      <c r="L2" s="31"/>
      <c r="Q2" s="31"/>
      <c r="R2" s="31"/>
      <c r="V2" s="31"/>
      <c r="W2" s="31"/>
      <c r="X2" s="30" t="s">
        <v>54</v>
      </c>
      <c r="Y2" s="30"/>
    </row>
    <row r="3" spans="1: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H3" s="10" t="s">
        <v>33</v>
      </c>
      <c r="I3" s="10" t="s">
        <v>1</v>
      </c>
      <c r="J3" s="10" t="s">
        <v>2</v>
      </c>
      <c r="K3" s="10" t="s">
        <v>34</v>
      </c>
      <c r="L3" s="10" t="s">
        <v>35</v>
      </c>
      <c r="N3" s="16" t="s">
        <v>0</v>
      </c>
      <c r="O3" s="16" t="s">
        <v>56</v>
      </c>
      <c r="P3" s="16" t="s">
        <v>58</v>
      </c>
      <c r="Q3" s="16" t="s">
        <v>67</v>
      </c>
      <c r="R3" s="16" t="s">
        <v>60</v>
      </c>
      <c r="S3" s="16" t="s">
        <v>62</v>
      </c>
      <c r="T3" s="16" t="s">
        <v>68</v>
      </c>
      <c r="U3" s="16" t="s">
        <v>63</v>
      </c>
      <c r="V3" s="16" t="s">
        <v>64</v>
      </c>
      <c r="W3" s="16" t="s">
        <v>34</v>
      </c>
      <c r="X3" s="16" t="s">
        <v>4</v>
      </c>
      <c r="Y3" s="16" t="s">
        <v>5</v>
      </c>
    </row>
    <row r="4" spans="1:25">
      <c r="A4" s="1" t="s">
        <v>6</v>
      </c>
      <c r="B4" s="3">
        <v>73</v>
      </c>
      <c r="C4" s="3">
        <v>97</v>
      </c>
      <c r="D4" s="3">
        <v>9</v>
      </c>
      <c r="E4" s="3"/>
      <c r="F4" s="3">
        <f>SUM(B4:E4)</f>
        <v>179</v>
      </c>
      <c r="H4" s="4" t="s">
        <v>6</v>
      </c>
      <c r="I4" s="5">
        <v>65</v>
      </c>
      <c r="J4" s="5">
        <v>91</v>
      </c>
      <c r="K4" s="5"/>
      <c r="L4" s="6">
        <f>SUM(I4:K4)</f>
        <v>156</v>
      </c>
      <c r="N4" s="23" t="s">
        <v>6</v>
      </c>
      <c r="O4" s="24">
        <v>73</v>
      </c>
      <c r="P4" s="24">
        <v>65</v>
      </c>
      <c r="Q4" s="24">
        <f>SUM(O4:P4)</f>
        <v>138</v>
      </c>
      <c r="R4" s="24">
        <v>97</v>
      </c>
      <c r="S4" s="24">
        <v>91</v>
      </c>
      <c r="T4" s="24">
        <f>SUM(R4:S4)</f>
        <v>188</v>
      </c>
      <c r="U4" s="24">
        <v>9</v>
      </c>
      <c r="V4" s="24"/>
      <c r="W4" s="24">
        <f>SUM(U4:V4)</f>
        <v>9</v>
      </c>
      <c r="X4" s="24"/>
      <c r="Y4" s="24">
        <f>X4+W4+T4+Q4</f>
        <v>335</v>
      </c>
    </row>
    <row r="5" spans="1:25">
      <c r="A5" s="1" t="s">
        <v>7</v>
      </c>
      <c r="B5" s="3">
        <v>64</v>
      </c>
      <c r="C5" s="3">
        <v>53</v>
      </c>
      <c r="D5" s="3">
        <v>6</v>
      </c>
      <c r="E5" s="3">
        <v>1</v>
      </c>
      <c r="F5" s="3">
        <f t="shared" ref="F5:F28" si="0">SUM(B5:E5)</f>
        <v>124</v>
      </c>
      <c r="H5" s="4" t="s">
        <v>7</v>
      </c>
      <c r="I5" s="5">
        <v>78</v>
      </c>
      <c r="J5" s="5">
        <v>68</v>
      </c>
      <c r="K5" s="5">
        <v>1</v>
      </c>
      <c r="L5" s="6">
        <f t="shared" ref="L5:L27" si="1">SUM(I5:K5)</f>
        <v>147</v>
      </c>
      <c r="N5" s="23" t="s">
        <v>7</v>
      </c>
      <c r="O5" s="24">
        <v>64</v>
      </c>
      <c r="P5" s="24">
        <v>78</v>
      </c>
      <c r="Q5" s="24">
        <f t="shared" ref="Q5:Q31" si="2">SUM(O5:P5)</f>
        <v>142</v>
      </c>
      <c r="R5" s="24">
        <v>53</v>
      </c>
      <c r="S5" s="24">
        <v>68</v>
      </c>
      <c r="T5" s="24">
        <f t="shared" ref="T5:T31" si="3">SUM(R5:S5)</f>
        <v>121</v>
      </c>
      <c r="U5" s="24">
        <v>6</v>
      </c>
      <c r="V5" s="24">
        <v>1</v>
      </c>
      <c r="W5" s="24">
        <f t="shared" ref="W5:W31" si="4">SUM(U5:V5)</f>
        <v>7</v>
      </c>
      <c r="X5" s="24">
        <v>1</v>
      </c>
      <c r="Y5" s="24">
        <f t="shared" ref="Y5:Y31" si="5">X5+W5+T5+Q5</f>
        <v>271</v>
      </c>
    </row>
    <row r="6" spans="1:25">
      <c r="A6" s="1" t="s">
        <v>8</v>
      </c>
      <c r="B6" s="3">
        <v>65</v>
      </c>
      <c r="C6" s="3">
        <v>71</v>
      </c>
      <c r="D6" s="3">
        <v>3</v>
      </c>
      <c r="E6" s="3"/>
      <c r="F6" s="3">
        <f t="shared" si="0"/>
        <v>139</v>
      </c>
      <c r="H6" s="4" t="s">
        <v>8</v>
      </c>
      <c r="I6" s="5">
        <v>56</v>
      </c>
      <c r="J6" s="5">
        <v>58</v>
      </c>
      <c r="K6" s="5"/>
      <c r="L6" s="6">
        <f t="shared" si="1"/>
        <v>114</v>
      </c>
      <c r="N6" s="23" t="s">
        <v>8</v>
      </c>
      <c r="O6" s="24">
        <v>65</v>
      </c>
      <c r="P6" s="24">
        <v>56</v>
      </c>
      <c r="Q6" s="24">
        <f t="shared" si="2"/>
        <v>121</v>
      </c>
      <c r="R6" s="24">
        <v>71</v>
      </c>
      <c r="S6" s="24">
        <v>58</v>
      </c>
      <c r="T6" s="24">
        <f t="shared" si="3"/>
        <v>129</v>
      </c>
      <c r="U6" s="24">
        <v>3</v>
      </c>
      <c r="V6" s="24"/>
      <c r="W6" s="24">
        <f t="shared" si="4"/>
        <v>3</v>
      </c>
      <c r="X6" s="24"/>
      <c r="Y6" s="24">
        <f t="shared" si="5"/>
        <v>253</v>
      </c>
    </row>
    <row r="7" spans="1:25">
      <c r="A7" s="1" t="s">
        <v>9</v>
      </c>
      <c r="B7" s="3">
        <v>22</v>
      </c>
      <c r="C7" s="3">
        <v>29</v>
      </c>
      <c r="D7" s="3">
        <v>2</v>
      </c>
      <c r="E7" s="3"/>
      <c r="F7" s="3">
        <f t="shared" si="0"/>
        <v>53</v>
      </c>
      <c r="H7" s="4" t="s">
        <v>9</v>
      </c>
      <c r="I7" s="5">
        <v>10</v>
      </c>
      <c r="J7" s="5">
        <v>17</v>
      </c>
      <c r="K7" s="5">
        <v>1</v>
      </c>
      <c r="L7" s="6">
        <f t="shared" si="1"/>
        <v>28</v>
      </c>
      <c r="N7" s="23" t="s">
        <v>9</v>
      </c>
      <c r="O7" s="24">
        <v>22</v>
      </c>
      <c r="P7" s="24">
        <v>10</v>
      </c>
      <c r="Q7" s="24">
        <f t="shared" si="2"/>
        <v>32</v>
      </c>
      <c r="R7" s="24">
        <v>29</v>
      </c>
      <c r="S7" s="24">
        <v>17</v>
      </c>
      <c r="T7" s="24">
        <f t="shared" si="3"/>
        <v>46</v>
      </c>
      <c r="U7" s="24">
        <v>2</v>
      </c>
      <c r="V7" s="24">
        <v>1</v>
      </c>
      <c r="W7" s="24">
        <f t="shared" si="4"/>
        <v>3</v>
      </c>
      <c r="X7" s="24"/>
      <c r="Y7" s="24">
        <f t="shared" si="5"/>
        <v>81</v>
      </c>
    </row>
    <row r="8" spans="1:25">
      <c r="A8" s="1" t="s">
        <v>10</v>
      </c>
      <c r="B8" s="3">
        <v>16</v>
      </c>
      <c r="C8" s="3">
        <v>27</v>
      </c>
      <c r="D8" s="3"/>
      <c r="E8" s="3"/>
      <c r="F8" s="3">
        <f t="shared" si="0"/>
        <v>43</v>
      </c>
      <c r="H8" s="4" t="s">
        <v>11</v>
      </c>
      <c r="I8" s="5">
        <v>19</v>
      </c>
      <c r="J8" s="5">
        <v>6</v>
      </c>
      <c r="K8" s="5"/>
      <c r="L8" s="6">
        <f t="shared" si="1"/>
        <v>25</v>
      </c>
      <c r="N8" s="23" t="s">
        <v>10</v>
      </c>
      <c r="O8" s="24">
        <v>16</v>
      </c>
      <c r="P8" s="24">
        <v>6</v>
      </c>
      <c r="Q8" s="24">
        <f t="shared" si="2"/>
        <v>22</v>
      </c>
      <c r="R8" s="24">
        <v>27</v>
      </c>
      <c r="S8" s="24">
        <v>11</v>
      </c>
      <c r="T8" s="24">
        <f t="shared" si="3"/>
        <v>38</v>
      </c>
      <c r="U8" s="24"/>
      <c r="V8" s="24"/>
      <c r="W8" s="24"/>
      <c r="X8" s="24"/>
      <c r="Y8" s="24">
        <f t="shared" si="5"/>
        <v>60</v>
      </c>
    </row>
    <row r="9" spans="1:25">
      <c r="A9" s="1" t="s">
        <v>11</v>
      </c>
      <c r="B9" s="3">
        <v>13</v>
      </c>
      <c r="C9" s="3">
        <v>23</v>
      </c>
      <c r="D9" s="3">
        <v>1</v>
      </c>
      <c r="E9" s="3"/>
      <c r="F9" s="3">
        <f t="shared" si="0"/>
        <v>37</v>
      </c>
      <c r="H9" s="4" t="s">
        <v>12</v>
      </c>
      <c r="I9" s="5">
        <v>11</v>
      </c>
      <c r="J9" s="5">
        <v>12</v>
      </c>
      <c r="K9" s="5"/>
      <c r="L9" s="6">
        <f t="shared" si="1"/>
        <v>23</v>
      </c>
      <c r="N9" s="23" t="s">
        <v>11</v>
      </c>
      <c r="O9" s="24">
        <v>13</v>
      </c>
      <c r="P9" s="24">
        <v>19</v>
      </c>
      <c r="Q9" s="24">
        <f t="shared" si="2"/>
        <v>32</v>
      </c>
      <c r="R9" s="24">
        <v>23</v>
      </c>
      <c r="S9" s="24">
        <v>6</v>
      </c>
      <c r="T9" s="24">
        <f t="shared" si="3"/>
        <v>29</v>
      </c>
      <c r="U9" s="24">
        <v>1</v>
      </c>
      <c r="V9" s="24"/>
      <c r="W9" s="24">
        <f t="shared" si="4"/>
        <v>1</v>
      </c>
      <c r="X9" s="24"/>
      <c r="Y9" s="24">
        <f t="shared" si="5"/>
        <v>62</v>
      </c>
    </row>
    <row r="10" spans="1:25">
      <c r="A10" s="1" t="s">
        <v>12</v>
      </c>
      <c r="B10" s="3">
        <v>8</v>
      </c>
      <c r="C10" s="3">
        <v>12</v>
      </c>
      <c r="D10" s="3"/>
      <c r="E10" s="3"/>
      <c r="F10" s="3">
        <f t="shared" si="0"/>
        <v>20</v>
      </c>
      <c r="H10" s="4" t="s">
        <v>15</v>
      </c>
      <c r="I10" s="5">
        <v>9</v>
      </c>
      <c r="J10" s="5">
        <v>9</v>
      </c>
      <c r="K10" s="5">
        <v>1</v>
      </c>
      <c r="L10" s="6">
        <f t="shared" si="1"/>
        <v>19</v>
      </c>
      <c r="N10" s="23" t="s">
        <v>12</v>
      </c>
      <c r="O10" s="24">
        <v>8</v>
      </c>
      <c r="P10" s="24">
        <v>11</v>
      </c>
      <c r="Q10" s="24">
        <f t="shared" si="2"/>
        <v>19</v>
      </c>
      <c r="R10" s="24">
        <v>12</v>
      </c>
      <c r="S10" s="24">
        <v>12</v>
      </c>
      <c r="T10" s="24">
        <f t="shared" si="3"/>
        <v>24</v>
      </c>
      <c r="U10" s="24"/>
      <c r="V10" s="24"/>
      <c r="W10" s="24"/>
      <c r="X10" s="24"/>
      <c r="Y10" s="24">
        <f t="shared" si="5"/>
        <v>43</v>
      </c>
    </row>
    <row r="11" spans="1:25">
      <c r="A11" s="1" t="s">
        <v>13</v>
      </c>
      <c r="B11" s="3">
        <v>8</v>
      </c>
      <c r="C11" s="3">
        <v>9</v>
      </c>
      <c r="D11" s="3"/>
      <c r="E11" s="3"/>
      <c r="F11" s="3">
        <f t="shared" si="0"/>
        <v>17</v>
      </c>
      <c r="H11" s="4" t="s">
        <v>13</v>
      </c>
      <c r="I11" s="5">
        <v>8</v>
      </c>
      <c r="J11" s="5">
        <v>10</v>
      </c>
      <c r="K11" s="5"/>
      <c r="L11" s="6">
        <f t="shared" si="1"/>
        <v>18</v>
      </c>
      <c r="N11" s="23" t="s">
        <v>13</v>
      </c>
      <c r="O11" s="24">
        <v>8</v>
      </c>
      <c r="P11" s="24">
        <v>8</v>
      </c>
      <c r="Q11" s="24">
        <f t="shared" si="2"/>
        <v>16</v>
      </c>
      <c r="R11" s="24">
        <v>9</v>
      </c>
      <c r="S11" s="24">
        <v>10</v>
      </c>
      <c r="T11" s="24">
        <f t="shared" si="3"/>
        <v>19</v>
      </c>
      <c r="U11" s="24"/>
      <c r="V11" s="24"/>
      <c r="W11" s="24"/>
      <c r="X11" s="24"/>
      <c r="Y11" s="24">
        <f t="shared" si="5"/>
        <v>35</v>
      </c>
    </row>
    <row r="12" spans="1:25">
      <c r="A12" s="1" t="s">
        <v>14</v>
      </c>
      <c r="B12" s="3">
        <v>10</v>
      </c>
      <c r="C12" s="3">
        <v>4</v>
      </c>
      <c r="D12" s="3"/>
      <c r="E12" s="3"/>
      <c r="F12" s="3">
        <f t="shared" si="0"/>
        <v>14</v>
      </c>
      <c r="H12" s="4" t="s">
        <v>10</v>
      </c>
      <c r="I12" s="5">
        <v>6</v>
      </c>
      <c r="J12" s="5">
        <v>11</v>
      </c>
      <c r="K12" s="5"/>
      <c r="L12" s="6">
        <f t="shared" si="1"/>
        <v>17</v>
      </c>
      <c r="N12" s="23" t="s">
        <v>14</v>
      </c>
      <c r="O12" s="24">
        <v>10</v>
      </c>
      <c r="P12" s="24">
        <v>5</v>
      </c>
      <c r="Q12" s="24">
        <f t="shared" si="2"/>
        <v>15</v>
      </c>
      <c r="R12" s="24">
        <v>4</v>
      </c>
      <c r="S12" s="24">
        <v>10</v>
      </c>
      <c r="T12" s="24">
        <f t="shared" si="3"/>
        <v>14</v>
      </c>
      <c r="U12" s="24"/>
      <c r="V12" s="24"/>
      <c r="W12" s="24"/>
      <c r="X12" s="24"/>
      <c r="Y12" s="24">
        <f t="shared" si="5"/>
        <v>29</v>
      </c>
    </row>
    <row r="13" spans="1:25">
      <c r="A13" s="1" t="s">
        <v>15</v>
      </c>
      <c r="B13" s="3">
        <v>4</v>
      </c>
      <c r="C13" s="3">
        <v>7</v>
      </c>
      <c r="D13" s="3"/>
      <c r="E13" s="3"/>
      <c r="F13" s="3">
        <f t="shared" si="0"/>
        <v>11</v>
      </c>
      <c r="H13" s="4" t="s">
        <v>14</v>
      </c>
      <c r="I13" s="5">
        <v>5</v>
      </c>
      <c r="J13" s="5">
        <v>10</v>
      </c>
      <c r="K13" s="5"/>
      <c r="L13" s="6">
        <f t="shared" si="1"/>
        <v>15</v>
      </c>
      <c r="N13" s="23" t="s">
        <v>15</v>
      </c>
      <c r="O13" s="24">
        <v>4</v>
      </c>
      <c r="P13" s="24">
        <v>9</v>
      </c>
      <c r="Q13" s="24">
        <f t="shared" si="2"/>
        <v>13</v>
      </c>
      <c r="R13" s="24">
        <v>7</v>
      </c>
      <c r="S13" s="24">
        <v>9</v>
      </c>
      <c r="T13" s="24">
        <f t="shared" si="3"/>
        <v>16</v>
      </c>
      <c r="U13" s="24"/>
      <c r="V13" s="24">
        <v>1</v>
      </c>
      <c r="W13" s="24">
        <f t="shared" si="4"/>
        <v>1</v>
      </c>
      <c r="X13" s="24"/>
      <c r="Y13" s="24">
        <f t="shared" si="5"/>
        <v>30</v>
      </c>
    </row>
    <row r="14" spans="1:25">
      <c r="A14" s="1" t="s">
        <v>16</v>
      </c>
      <c r="B14" s="3">
        <v>6</v>
      </c>
      <c r="C14" s="3">
        <v>3</v>
      </c>
      <c r="D14" s="3"/>
      <c r="E14" s="3"/>
      <c r="F14" s="3">
        <f t="shared" si="0"/>
        <v>9</v>
      </c>
      <c r="H14" s="4" t="s">
        <v>16</v>
      </c>
      <c r="I14" s="5">
        <v>3</v>
      </c>
      <c r="J14" s="5">
        <v>6</v>
      </c>
      <c r="K14" s="5"/>
      <c r="L14" s="6">
        <f t="shared" si="1"/>
        <v>9</v>
      </c>
      <c r="N14" s="23" t="s">
        <v>16</v>
      </c>
      <c r="O14" s="24">
        <v>6</v>
      </c>
      <c r="P14" s="24">
        <v>3</v>
      </c>
      <c r="Q14" s="24">
        <f t="shared" si="2"/>
        <v>9</v>
      </c>
      <c r="R14" s="24">
        <v>3</v>
      </c>
      <c r="S14" s="24">
        <v>6</v>
      </c>
      <c r="T14" s="24">
        <f t="shared" si="3"/>
        <v>9</v>
      </c>
      <c r="U14" s="24"/>
      <c r="V14" s="24"/>
      <c r="W14" s="24"/>
      <c r="X14" s="24"/>
      <c r="Y14" s="24">
        <f t="shared" si="5"/>
        <v>18</v>
      </c>
    </row>
    <row r="15" spans="1:25">
      <c r="A15" s="1" t="s">
        <v>17</v>
      </c>
      <c r="B15" s="3">
        <v>1</v>
      </c>
      <c r="C15" s="3">
        <v>3</v>
      </c>
      <c r="D15" s="3"/>
      <c r="E15" s="3"/>
      <c r="F15" s="3">
        <f t="shared" si="0"/>
        <v>4</v>
      </c>
      <c r="H15" s="4" t="s">
        <v>17</v>
      </c>
      <c r="I15" s="5">
        <v>3</v>
      </c>
      <c r="J15" s="5">
        <v>2</v>
      </c>
      <c r="K15" s="5"/>
      <c r="L15" s="6">
        <f t="shared" si="1"/>
        <v>5</v>
      </c>
      <c r="N15" s="23" t="s">
        <v>17</v>
      </c>
      <c r="O15" s="24">
        <v>1</v>
      </c>
      <c r="P15" s="24">
        <v>3</v>
      </c>
      <c r="Q15" s="24">
        <f t="shared" si="2"/>
        <v>4</v>
      </c>
      <c r="R15" s="24">
        <v>3</v>
      </c>
      <c r="S15" s="24">
        <v>2</v>
      </c>
      <c r="T15" s="24">
        <f t="shared" si="3"/>
        <v>5</v>
      </c>
      <c r="U15" s="24"/>
      <c r="V15" s="24"/>
      <c r="W15" s="24"/>
      <c r="X15" s="24"/>
      <c r="Y15" s="24">
        <f t="shared" si="5"/>
        <v>9</v>
      </c>
    </row>
    <row r="16" spans="1:25">
      <c r="A16" s="1" t="s">
        <v>18</v>
      </c>
      <c r="B16" s="3">
        <v>3</v>
      </c>
      <c r="C16" s="3"/>
      <c r="D16" s="3"/>
      <c r="E16" s="3"/>
      <c r="F16" s="3">
        <f t="shared" si="0"/>
        <v>3</v>
      </c>
      <c r="H16" s="4" t="s">
        <v>19</v>
      </c>
      <c r="I16" s="5">
        <v>4</v>
      </c>
      <c r="J16" s="5"/>
      <c r="K16" s="5"/>
      <c r="L16" s="6">
        <f t="shared" si="1"/>
        <v>4</v>
      </c>
      <c r="N16" s="23" t="s">
        <v>18</v>
      </c>
      <c r="O16" s="24">
        <v>3</v>
      </c>
      <c r="P16" s="24">
        <v>1</v>
      </c>
      <c r="Q16" s="24">
        <f t="shared" si="2"/>
        <v>4</v>
      </c>
      <c r="R16" s="24"/>
      <c r="S16" s="24">
        <v>2</v>
      </c>
      <c r="T16" s="24">
        <f t="shared" si="3"/>
        <v>2</v>
      </c>
      <c r="U16" s="24"/>
      <c r="V16" s="24"/>
      <c r="W16" s="24"/>
      <c r="X16" s="24"/>
      <c r="Y16" s="24">
        <f t="shared" si="5"/>
        <v>6</v>
      </c>
    </row>
    <row r="17" spans="1:25">
      <c r="A17" s="1" t="s">
        <v>19</v>
      </c>
      <c r="B17" s="3">
        <v>2</v>
      </c>
      <c r="C17" s="3">
        <v>2</v>
      </c>
      <c r="D17" s="3"/>
      <c r="E17" s="3"/>
      <c r="F17" s="3">
        <f t="shared" si="0"/>
        <v>4</v>
      </c>
      <c r="H17" s="4" t="s">
        <v>18</v>
      </c>
      <c r="I17" s="5">
        <v>1</v>
      </c>
      <c r="J17" s="5">
        <v>2</v>
      </c>
      <c r="K17" s="5"/>
      <c r="L17" s="6">
        <f t="shared" si="1"/>
        <v>3</v>
      </c>
      <c r="N17" s="23" t="s">
        <v>19</v>
      </c>
      <c r="O17" s="24">
        <v>2</v>
      </c>
      <c r="P17" s="24">
        <v>4</v>
      </c>
      <c r="Q17" s="24">
        <f t="shared" si="2"/>
        <v>6</v>
      </c>
      <c r="R17" s="24">
        <v>2</v>
      </c>
      <c r="S17" s="24"/>
      <c r="T17" s="24">
        <f t="shared" si="3"/>
        <v>2</v>
      </c>
      <c r="U17" s="24"/>
      <c r="V17" s="24"/>
      <c r="W17" s="24"/>
      <c r="X17" s="24"/>
      <c r="Y17" s="24">
        <f t="shared" si="5"/>
        <v>8</v>
      </c>
    </row>
    <row r="18" spans="1:25">
      <c r="A18" s="1" t="s">
        <v>20</v>
      </c>
      <c r="B18" s="3">
        <v>1</v>
      </c>
      <c r="C18" s="3">
        <v>2</v>
      </c>
      <c r="D18" s="3"/>
      <c r="E18" s="3"/>
      <c r="F18" s="3">
        <f t="shared" si="0"/>
        <v>3</v>
      </c>
      <c r="H18" s="4" t="s">
        <v>29</v>
      </c>
      <c r="I18" s="5">
        <v>1</v>
      </c>
      <c r="J18" s="5">
        <v>1</v>
      </c>
      <c r="K18" s="5"/>
      <c r="L18" s="6">
        <f t="shared" si="1"/>
        <v>2</v>
      </c>
      <c r="N18" s="23" t="s">
        <v>20</v>
      </c>
      <c r="O18" s="24">
        <v>1</v>
      </c>
      <c r="P18" s="24">
        <v>1</v>
      </c>
      <c r="Q18" s="24">
        <f t="shared" si="2"/>
        <v>2</v>
      </c>
      <c r="R18" s="24">
        <v>2</v>
      </c>
      <c r="S18" s="24"/>
      <c r="T18" s="24">
        <f t="shared" si="3"/>
        <v>2</v>
      </c>
      <c r="U18" s="24"/>
      <c r="V18" s="24"/>
      <c r="W18" s="24"/>
      <c r="X18" s="24"/>
      <c r="Y18" s="24">
        <f t="shared" si="5"/>
        <v>4</v>
      </c>
    </row>
    <row r="19" spans="1:25">
      <c r="A19" s="1" t="s">
        <v>21</v>
      </c>
      <c r="B19" s="3">
        <v>1</v>
      </c>
      <c r="C19" s="3">
        <v>1</v>
      </c>
      <c r="D19" s="3"/>
      <c r="E19" s="3"/>
      <c r="F19" s="3">
        <f t="shared" si="0"/>
        <v>2</v>
      </c>
      <c r="H19" s="4" t="s">
        <v>28</v>
      </c>
      <c r="I19" s="5">
        <v>2</v>
      </c>
      <c r="J19" s="5"/>
      <c r="K19" s="5"/>
      <c r="L19" s="6">
        <f t="shared" si="1"/>
        <v>2</v>
      </c>
      <c r="N19" s="23" t="s">
        <v>21</v>
      </c>
      <c r="O19" s="24">
        <v>1</v>
      </c>
      <c r="P19" s="24"/>
      <c r="Q19" s="24">
        <f t="shared" si="2"/>
        <v>1</v>
      </c>
      <c r="R19" s="24">
        <v>1</v>
      </c>
      <c r="S19" s="24"/>
      <c r="T19" s="24">
        <f t="shared" si="3"/>
        <v>1</v>
      </c>
      <c r="U19" s="24"/>
      <c r="V19" s="24"/>
      <c r="W19" s="24"/>
      <c r="X19" s="24"/>
      <c r="Y19" s="24">
        <f t="shared" si="5"/>
        <v>2</v>
      </c>
    </row>
    <row r="20" spans="1:25">
      <c r="A20" s="1" t="s">
        <v>22</v>
      </c>
      <c r="B20" s="3">
        <v>1</v>
      </c>
      <c r="C20" s="3"/>
      <c r="D20" s="3"/>
      <c r="E20" s="3"/>
      <c r="F20" s="3">
        <f t="shared" si="0"/>
        <v>1</v>
      </c>
      <c r="H20" s="4" t="s">
        <v>30</v>
      </c>
      <c r="I20" s="5">
        <v>1</v>
      </c>
      <c r="J20" s="5">
        <v>1</v>
      </c>
      <c r="K20" s="5"/>
      <c r="L20" s="6">
        <f t="shared" si="1"/>
        <v>2</v>
      </c>
      <c r="N20" s="23" t="s">
        <v>22</v>
      </c>
      <c r="O20" s="24">
        <v>1</v>
      </c>
      <c r="P20" s="24"/>
      <c r="Q20" s="24">
        <f t="shared" si="2"/>
        <v>1</v>
      </c>
      <c r="R20" s="24"/>
      <c r="S20" s="24">
        <v>1</v>
      </c>
      <c r="T20" s="24">
        <f t="shared" si="3"/>
        <v>1</v>
      </c>
      <c r="U20" s="24"/>
      <c r="V20" s="24"/>
      <c r="W20" s="24"/>
      <c r="X20" s="24"/>
      <c r="Y20" s="24">
        <f t="shared" si="5"/>
        <v>2</v>
      </c>
    </row>
    <row r="21" spans="1:25">
      <c r="A21" s="1" t="s">
        <v>23</v>
      </c>
      <c r="B21" s="3">
        <v>1</v>
      </c>
      <c r="C21" s="3"/>
      <c r="D21" s="3"/>
      <c r="E21" s="3"/>
      <c r="F21" s="3">
        <f t="shared" si="0"/>
        <v>1</v>
      </c>
      <c r="H21" s="4" t="s">
        <v>20</v>
      </c>
      <c r="I21" s="5">
        <v>1</v>
      </c>
      <c r="J21" s="5"/>
      <c r="K21" s="5"/>
      <c r="L21" s="6">
        <f t="shared" si="1"/>
        <v>1</v>
      </c>
      <c r="N21" s="23" t="s">
        <v>23</v>
      </c>
      <c r="O21" s="24">
        <v>1</v>
      </c>
      <c r="P21" s="24">
        <v>1</v>
      </c>
      <c r="Q21" s="24">
        <f t="shared" si="2"/>
        <v>2</v>
      </c>
      <c r="R21" s="24"/>
      <c r="S21" s="24"/>
      <c r="T21" s="24"/>
      <c r="U21" s="24"/>
      <c r="V21" s="24"/>
      <c r="W21" s="24"/>
      <c r="X21" s="24"/>
      <c r="Y21" s="24">
        <f t="shared" si="5"/>
        <v>2</v>
      </c>
    </row>
    <row r="22" spans="1:25">
      <c r="A22" s="1" t="s">
        <v>24</v>
      </c>
      <c r="B22" s="3">
        <v>1</v>
      </c>
      <c r="C22" s="3"/>
      <c r="D22" s="3"/>
      <c r="E22" s="3"/>
      <c r="F22" s="3">
        <f t="shared" si="0"/>
        <v>1</v>
      </c>
      <c r="H22" s="4" t="s">
        <v>22</v>
      </c>
      <c r="I22" s="5"/>
      <c r="J22" s="5">
        <v>1</v>
      </c>
      <c r="K22" s="5"/>
      <c r="L22" s="6">
        <f t="shared" si="1"/>
        <v>1</v>
      </c>
      <c r="N22" s="23" t="s">
        <v>24</v>
      </c>
      <c r="O22" s="24">
        <v>1</v>
      </c>
      <c r="P22" s="24"/>
      <c r="Q22" s="24">
        <f t="shared" si="2"/>
        <v>1</v>
      </c>
      <c r="R22" s="24"/>
      <c r="S22" s="24"/>
      <c r="T22" s="24"/>
      <c r="U22" s="24"/>
      <c r="V22" s="24"/>
      <c r="W22" s="24"/>
      <c r="X22" s="24"/>
      <c r="Y22" s="24">
        <f t="shared" si="5"/>
        <v>1</v>
      </c>
    </row>
    <row r="23" spans="1:25">
      <c r="A23" s="1" t="s">
        <v>25</v>
      </c>
      <c r="B23" s="3">
        <v>1</v>
      </c>
      <c r="C23" s="3"/>
      <c r="D23" s="3"/>
      <c r="E23" s="3"/>
      <c r="F23" s="3">
        <f t="shared" si="0"/>
        <v>1</v>
      </c>
      <c r="H23" s="4" t="s">
        <v>26</v>
      </c>
      <c r="I23" s="5">
        <v>1</v>
      </c>
      <c r="J23" s="5"/>
      <c r="K23" s="5"/>
      <c r="L23" s="6">
        <f t="shared" si="1"/>
        <v>1</v>
      </c>
      <c r="N23" s="23" t="s">
        <v>25</v>
      </c>
      <c r="O23" s="24">
        <v>1</v>
      </c>
      <c r="P23" s="24"/>
      <c r="Q23" s="24">
        <f t="shared" si="2"/>
        <v>1</v>
      </c>
      <c r="R23" s="24"/>
      <c r="S23" s="24"/>
      <c r="T23" s="24"/>
      <c r="U23" s="24"/>
      <c r="V23" s="24"/>
      <c r="W23" s="24"/>
      <c r="X23" s="24"/>
      <c r="Y23" s="24">
        <f t="shared" si="5"/>
        <v>1</v>
      </c>
    </row>
    <row r="24" spans="1:25">
      <c r="A24" s="1" t="s">
        <v>26</v>
      </c>
      <c r="B24" s="3">
        <v>1</v>
      </c>
      <c r="C24" s="3"/>
      <c r="D24" s="3"/>
      <c r="E24" s="3"/>
      <c r="F24" s="3">
        <f t="shared" si="0"/>
        <v>1</v>
      </c>
      <c r="H24" s="4" t="s">
        <v>36</v>
      </c>
      <c r="I24" s="5">
        <v>1</v>
      </c>
      <c r="J24" s="5"/>
      <c r="K24" s="5"/>
      <c r="L24" s="6">
        <f t="shared" si="1"/>
        <v>1</v>
      </c>
      <c r="N24" s="23" t="s">
        <v>26</v>
      </c>
      <c r="O24" s="24">
        <v>1</v>
      </c>
      <c r="P24" s="24">
        <v>1</v>
      </c>
      <c r="Q24" s="24">
        <f t="shared" si="2"/>
        <v>2</v>
      </c>
      <c r="R24" s="24"/>
      <c r="S24" s="24"/>
      <c r="T24" s="24"/>
      <c r="U24" s="24"/>
      <c r="V24" s="24"/>
      <c r="W24" s="24"/>
      <c r="X24" s="24"/>
      <c r="Y24" s="24">
        <f t="shared" si="5"/>
        <v>2</v>
      </c>
    </row>
    <row r="25" spans="1:25">
      <c r="A25" s="1" t="s">
        <v>27</v>
      </c>
      <c r="B25" s="3">
        <v>2</v>
      </c>
      <c r="C25" s="3"/>
      <c r="D25" s="3"/>
      <c r="E25" s="3"/>
      <c r="F25" s="3">
        <f t="shared" si="0"/>
        <v>2</v>
      </c>
      <c r="H25" s="4" t="s">
        <v>37</v>
      </c>
      <c r="I25" s="5">
        <v>1</v>
      </c>
      <c r="J25" s="5"/>
      <c r="K25" s="5"/>
      <c r="L25" s="6">
        <f t="shared" si="1"/>
        <v>1</v>
      </c>
      <c r="N25" s="23" t="s">
        <v>27</v>
      </c>
      <c r="O25" s="24">
        <v>2</v>
      </c>
      <c r="P25" s="24"/>
      <c r="Q25" s="24">
        <f t="shared" si="2"/>
        <v>2</v>
      </c>
      <c r="R25" s="24"/>
      <c r="S25" s="24"/>
      <c r="T25" s="24"/>
      <c r="U25" s="24"/>
      <c r="V25" s="24"/>
      <c r="W25" s="24"/>
      <c r="X25" s="24"/>
      <c r="Y25" s="24">
        <f t="shared" si="5"/>
        <v>2</v>
      </c>
    </row>
    <row r="26" spans="1:25">
      <c r="A26" s="1" t="s">
        <v>28</v>
      </c>
      <c r="B26" s="3">
        <v>1</v>
      </c>
      <c r="C26" s="3"/>
      <c r="D26" s="3"/>
      <c r="E26" s="3"/>
      <c r="F26" s="3">
        <f t="shared" si="0"/>
        <v>1</v>
      </c>
      <c r="H26" s="4" t="s">
        <v>23</v>
      </c>
      <c r="I26" s="5">
        <v>1</v>
      </c>
      <c r="J26" s="5"/>
      <c r="K26" s="5"/>
      <c r="L26" s="6">
        <f t="shared" si="1"/>
        <v>1</v>
      </c>
      <c r="N26" s="23" t="s">
        <v>28</v>
      </c>
      <c r="O26" s="24">
        <v>1</v>
      </c>
      <c r="P26" s="24">
        <v>2</v>
      </c>
      <c r="Q26" s="24">
        <f t="shared" si="2"/>
        <v>3</v>
      </c>
      <c r="R26" s="24"/>
      <c r="S26" s="24"/>
      <c r="T26" s="24"/>
      <c r="U26" s="24"/>
      <c r="V26" s="24"/>
      <c r="W26" s="24"/>
      <c r="X26" s="24"/>
      <c r="Y26" s="24">
        <f t="shared" si="5"/>
        <v>3</v>
      </c>
    </row>
    <row r="27" spans="1:25">
      <c r="A27" s="1" t="s">
        <v>29</v>
      </c>
      <c r="B27" s="3">
        <v>1</v>
      </c>
      <c r="C27" s="3"/>
      <c r="D27" s="3"/>
      <c r="E27" s="3"/>
      <c r="F27" s="3">
        <f t="shared" si="0"/>
        <v>1</v>
      </c>
      <c r="H27" s="7" t="s">
        <v>38</v>
      </c>
      <c r="I27" s="8">
        <f>SUM(I4:I26)</f>
        <v>287</v>
      </c>
      <c r="J27" s="8">
        <f>SUM(J4:J26)</f>
        <v>305</v>
      </c>
      <c r="K27" s="8">
        <f>SUM(K4:K26)</f>
        <v>3</v>
      </c>
      <c r="L27" s="6">
        <f t="shared" si="1"/>
        <v>595</v>
      </c>
      <c r="N27" s="23" t="s">
        <v>29</v>
      </c>
      <c r="O27" s="24">
        <v>1</v>
      </c>
      <c r="P27" s="24">
        <v>1</v>
      </c>
      <c r="Q27" s="24">
        <f t="shared" si="2"/>
        <v>2</v>
      </c>
      <c r="R27" s="24"/>
      <c r="S27" s="24">
        <v>1</v>
      </c>
      <c r="T27" s="24">
        <f t="shared" si="3"/>
        <v>1</v>
      </c>
      <c r="U27" s="24"/>
      <c r="V27" s="24"/>
      <c r="W27" s="24"/>
      <c r="X27" s="24"/>
      <c r="Y27" s="24">
        <f t="shared" si="5"/>
        <v>3</v>
      </c>
    </row>
    <row r="28" spans="1:25">
      <c r="A28" s="1" t="s">
        <v>5</v>
      </c>
      <c r="B28" s="3">
        <v>306</v>
      </c>
      <c r="C28" s="3">
        <v>343</v>
      </c>
      <c r="D28" s="3">
        <v>21</v>
      </c>
      <c r="E28" s="3">
        <v>1</v>
      </c>
      <c r="F28" s="3">
        <f t="shared" si="0"/>
        <v>671</v>
      </c>
      <c r="N28" s="23" t="s">
        <v>30</v>
      </c>
      <c r="O28" s="24"/>
      <c r="P28" s="24">
        <v>1</v>
      </c>
      <c r="Q28" s="24">
        <f t="shared" si="2"/>
        <v>1</v>
      </c>
      <c r="R28" s="24"/>
      <c r="S28" s="24">
        <v>1</v>
      </c>
      <c r="T28" s="24">
        <f t="shared" si="3"/>
        <v>1</v>
      </c>
      <c r="U28" s="24"/>
      <c r="V28" s="24"/>
      <c r="W28" s="24"/>
      <c r="X28" s="24"/>
      <c r="Y28" s="24">
        <f t="shared" si="5"/>
        <v>2</v>
      </c>
    </row>
    <row r="29" spans="1:25">
      <c r="N29" s="12" t="s">
        <v>37</v>
      </c>
      <c r="O29" s="24"/>
      <c r="P29" s="24">
        <v>1</v>
      </c>
      <c r="Q29" s="24">
        <f t="shared" si="2"/>
        <v>1</v>
      </c>
      <c r="R29" s="24"/>
      <c r="S29" s="24"/>
      <c r="T29" s="24"/>
      <c r="U29" s="24"/>
      <c r="V29" s="24"/>
      <c r="W29" s="24"/>
      <c r="X29" s="24"/>
      <c r="Y29" s="24">
        <f t="shared" si="5"/>
        <v>1</v>
      </c>
    </row>
    <row r="30" spans="1:25">
      <c r="N30" s="23" t="s">
        <v>66</v>
      </c>
      <c r="O30" s="24"/>
      <c r="P30" s="24">
        <v>1</v>
      </c>
      <c r="Q30" s="24">
        <f t="shared" si="2"/>
        <v>1</v>
      </c>
      <c r="R30" s="24"/>
      <c r="S30" s="24"/>
      <c r="T30" s="24"/>
      <c r="U30" s="24"/>
      <c r="V30" s="24"/>
      <c r="W30" s="24"/>
      <c r="X30" s="24"/>
      <c r="Y30" s="24">
        <f t="shared" si="5"/>
        <v>1</v>
      </c>
    </row>
    <row r="31" spans="1:25">
      <c r="N31" s="23" t="s">
        <v>5</v>
      </c>
      <c r="O31" s="24">
        <v>306</v>
      </c>
      <c r="P31" s="24">
        <f>SUM(P4:P30)</f>
        <v>287</v>
      </c>
      <c r="Q31" s="24">
        <f t="shared" si="2"/>
        <v>593</v>
      </c>
      <c r="R31" s="24">
        <v>343</v>
      </c>
      <c r="S31" s="24">
        <f>SUM(S4:S30)</f>
        <v>305</v>
      </c>
      <c r="T31" s="24">
        <f t="shared" si="3"/>
        <v>648</v>
      </c>
      <c r="U31" s="24">
        <v>21</v>
      </c>
      <c r="V31" s="24">
        <f>SUM(V4:V30)</f>
        <v>3</v>
      </c>
      <c r="W31" s="24">
        <f t="shared" si="4"/>
        <v>24</v>
      </c>
      <c r="X31" s="24">
        <v>1</v>
      </c>
      <c r="Y31" s="24">
        <f t="shared" si="5"/>
        <v>1266</v>
      </c>
    </row>
    <row r="32" spans="1:25">
      <c r="A32" t="s">
        <v>91</v>
      </c>
    </row>
    <row r="33" spans="1:13">
      <c r="A33" s="34" t="s">
        <v>92</v>
      </c>
      <c r="B33" s="34"/>
      <c r="C33" s="34"/>
      <c r="D33" s="34"/>
      <c r="E33" s="34"/>
      <c r="F33" s="34"/>
      <c r="G33" s="34"/>
      <c r="H33" s="34"/>
    </row>
    <row r="34" spans="1:13">
      <c r="A34" s="34" t="s">
        <v>94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>
      <c r="A35" s="34" t="s">
        <v>93</v>
      </c>
      <c r="B35" s="34"/>
      <c r="C35" s="34"/>
      <c r="D35" s="34"/>
      <c r="E35" s="34"/>
      <c r="F35" s="34"/>
    </row>
  </sheetData>
  <mergeCells count="11">
    <mergeCell ref="A33:H33"/>
    <mergeCell ref="A34:M34"/>
    <mergeCell ref="A35:F35"/>
    <mergeCell ref="X2:Y2"/>
    <mergeCell ref="Q2:R2"/>
    <mergeCell ref="V2:W2"/>
    <mergeCell ref="A1:F1"/>
    <mergeCell ref="E2:F2"/>
    <mergeCell ref="H1:L1"/>
    <mergeCell ref="K2:L2"/>
    <mergeCell ref="N1:Y1"/>
  </mergeCells>
  <phoneticPr fontId="1" type="noConversion"/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I21" sqref="I21"/>
    </sheetView>
  </sheetViews>
  <sheetFormatPr defaultRowHeight="16.5"/>
  <cols>
    <col min="5" max="5" width="6.875" customWidth="1"/>
    <col min="6" max="6" width="15.25" customWidth="1"/>
    <col min="10" max="10" width="6.75" customWidth="1"/>
    <col min="11" max="11" width="15" customWidth="1"/>
    <col min="12" max="13" width="9" hidden="1" customWidth="1"/>
  </cols>
  <sheetData>
    <row r="1" spans="1:16">
      <c r="A1" s="32" t="s">
        <v>40</v>
      </c>
      <c r="B1" s="32"/>
      <c r="C1" s="32"/>
      <c r="D1" s="32"/>
      <c r="F1" s="32" t="s">
        <v>45</v>
      </c>
      <c r="G1" s="32"/>
      <c r="H1" s="32"/>
      <c r="I1" s="32"/>
      <c r="K1" s="32" t="s">
        <v>76</v>
      </c>
      <c r="L1" s="32"/>
      <c r="M1" s="32"/>
      <c r="N1" s="32"/>
      <c r="O1" s="32"/>
      <c r="P1" s="32"/>
    </row>
    <row r="2" spans="1:16">
      <c r="A2" s="32" t="s">
        <v>41</v>
      </c>
      <c r="B2" s="32"/>
      <c r="C2" s="32"/>
      <c r="D2" s="32"/>
      <c r="F2" s="32" t="s">
        <v>41</v>
      </c>
      <c r="G2" s="32"/>
      <c r="H2" s="32"/>
      <c r="I2" s="32"/>
      <c r="K2" s="32" t="s">
        <v>74</v>
      </c>
      <c r="L2" s="32"/>
      <c r="M2" s="32"/>
      <c r="N2" s="32"/>
      <c r="O2" s="32"/>
      <c r="P2" s="32"/>
    </row>
    <row r="3" spans="1:16">
      <c r="C3" s="33" t="s">
        <v>42</v>
      </c>
      <c r="D3" s="33"/>
      <c r="H3" s="33" t="s">
        <v>42</v>
      </c>
      <c r="I3" s="33"/>
      <c r="K3" s="33" t="s">
        <v>75</v>
      </c>
      <c r="L3" s="30"/>
      <c r="M3" s="30"/>
      <c r="N3" s="30"/>
      <c r="O3" s="30"/>
      <c r="P3" s="30"/>
    </row>
    <row r="4" spans="1:16" ht="19.5">
      <c r="A4" s="16" t="s">
        <v>0</v>
      </c>
      <c r="B4" s="16" t="s">
        <v>1</v>
      </c>
      <c r="C4" s="16" t="s">
        <v>89</v>
      </c>
      <c r="D4" s="16" t="s">
        <v>86</v>
      </c>
      <c r="F4" s="11" t="s">
        <v>44</v>
      </c>
      <c r="G4" s="11" t="s">
        <v>43</v>
      </c>
      <c r="H4" s="16" t="s">
        <v>89</v>
      </c>
      <c r="I4" s="11" t="s">
        <v>87</v>
      </c>
      <c r="K4" s="16" t="s">
        <v>0</v>
      </c>
      <c r="L4" s="16" t="s">
        <v>70</v>
      </c>
      <c r="M4" s="16" t="s">
        <v>71</v>
      </c>
      <c r="N4" s="16" t="s">
        <v>73</v>
      </c>
      <c r="O4" s="16" t="s">
        <v>89</v>
      </c>
      <c r="P4" s="16" t="s">
        <v>88</v>
      </c>
    </row>
    <row r="5" spans="1:16">
      <c r="A5" s="16" t="s">
        <v>23</v>
      </c>
      <c r="B5" s="17">
        <v>1</v>
      </c>
      <c r="C5" s="17">
        <v>4</v>
      </c>
      <c r="D5" s="18">
        <f t="shared" ref="D5:D14" si="0">B5/C5</f>
        <v>0.25</v>
      </c>
      <c r="F5" s="12" t="s">
        <v>37</v>
      </c>
      <c r="G5" s="13">
        <v>1</v>
      </c>
      <c r="H5" s="14">
        <v>3</v>
      </c>
      <c r="I5" s="15">
        <f t="shared" ref="I5:I14" si="1">G:G/H:H</f>
        <v>0.33333333333333331</v>
      </c>
      <c r="K5" s="23" t="s">
        <v>23</v>
      </c>
      <c r="L5" s="24">
        <v>1</v>
      </c>
      <c r="M5" s="24">
        <v>1</v>
      </c>
      <c r="N5" s="24">
        <f t="shared" ref="N5:N14" si="2">SUM(L5:M5)</f>
        <v>2</v>
      </c>
      <c r="O5" s="14">
        <v>4</v>
      </c>
      <c r="P5" s="15">
        <f t="shared" ref="P5:P14" si="3">N5/O5</f>
        <v>0.5</v>
      </c>
    </row>
    <row r="6" spans="1:16">
      <c r="A6" s="16" t="s">
        <v>24</v>
      </c>
      <c r="B6" s="17">
        <v>1</v>
      </c>
      <c r="C6" s="17">
        <v>8</v>
      </c>
      <c r="D6" s="18">
        <f t="shared" si="0"/>
        <v>0.125</v>
      </c>
      <c r="F6" s="12" t="s">
        <v>23</v>
      </c>
      <c r="G6" s="13">
        <v>1</v>
      </c>
      <c r="H6" s="14">
        <v>4</v>
      </c>
      <c r="I6" s="15">
        <f t="shared" si="1"/>
        <v>0.25</v>
      </c>
      <c r="K6" s="12" t="s">
        <v>37</v>
      </c>
      <c r="L6" s="24"/>
      <c r="M6" s="24">
        <v>1</v>
      </c>
      <c r="N6" s="24">
        <f t="shared" si="2"/>
        <v>1</v>
      </c>
      <c r="O6" s="14">
        <v>3</v>
      </c>
      <c r="P6" s="15">
        <f t="shared" si="3"/>
        <v>0.33333333333333331</v>
      </c>
    </row>
    <row r="7" spans="1:16">
      <c r="A7" s="16" t="s">
        <v>25</v>
      </c>
      <c r="B7" s="17">
        <v>1</v>
      </c>
      <c r="C7" s="17">
        <v>9</v>
      </c>
      <c r="D7" s="18">
        <f t="shared" si="0"/>
        <v>0.1111111111111111</v>
      </c>
      <c r="F7" s="12" t="s">
        <v>28</v>
      </c>
      <c r="G7" s="13">
        <v>2</v>
      </c>
      <c r="H7" s="14">
        <v>12</v>
      </c>
      <c r="I7" s="15">
        <f t="shared" si="1"/>
        <v>0.16666666666666666</v>
      </c>
      <c r="K7" s="23" t="s">
        <v>28</v>
      </c>
      <c r="L7" s="24">
        <v>1</v>
      </c>
      <c r="M7" s="24">
        <v>2</v>
      </c>
      <c r="N7" s="24">
        <f t="shared" si="2"/>
        <v>3</v>
      </c>
      <c r="O7" s="14">
        <v>12</v>
      </c>
      <c r="P7" s="15">
        <f t="shared" si="3"/>
        <v>0.25</v>
      </c>
    </row>
    <row r="8" spans="1:16">
      <c r="A8" s="16" t="s">
        <v>26</v>
      </c>
      <c r="B8" s="17">
        <v>1</v>
      </c>
      <c r="C8" s="17">
        <v>11</v>
      </c>
      <c r="D8" s="18">
        <f t="shared" si="0"/>
        <v>9.0909090909090912E-2</v>
      </c>
      <c r="F8" s="12" t="s">
        <v>19</v>
      </c>
      <c r="G8" s="13">
        <v>4</v>
      </c>
      <c r="H8" s="14">
        <v>31</v>
      </c>
      <c r="I8" s="15">
        <f t="shared" si="1"/>
        <v>0.12903225806451613</v>
      </c>
      <c r="K8" s="23" t="s">
        <v>19</v>
      </c>
      <c r="L8" s="24">
        <v>2</v>
      </c>
      <c r="M8" s="24">
        <v>4</v>
      </c>
      <c r="N8" s="24">
        <f t="shared" si="2"/>
        <v>6</v>
      </c>
      <c r="O8" s="14">
        <v>31</v>
      </c>
      <c r="P8" s="15">
        <f t="shared" si="3"/>
        <v>0.19354838709677419</v>
      </c>
    </row>
    <row r="9" spans="1:16">
      <c r="A9" s="16" t="s">
        <v>28</v>
      </c>
      <c r="B9" s="17">
        <v>1</v>
      </c>
      <c r="C9" s="17">
        <v>12</v>
      </c>
      <c r="D9" s="18">
        <f t="shared" si="0"/>
        <v>8.3333333333333329E-2</v>
      </c>
      <c r="F9" s="12" t="s">
        <v>26</v>
      </c>
      <c r="G9" s="13">
        <v>1</v>
      </c>
      <c r="H9" s="14">
        <v>11</v>
      </c>
      <c r="I9" s="15">
        <f t="shared" si="1"/>
        <v>9.0909090909090912E-2</v>
      </c>
      <c r="K9" s="23" t="s">
        <v>26</v>
      </c>
      <c r="L9" s="24">
        <v>1</v>
      </c>
      <c r="M9" s="24">
        <v>1</v>
      </c>
      <c r="N9" s="24">
        <f t="shared" si="2"/>
        <v>2</v>
      </c>
      <c r="O9" s="14">
        <v>11</v>
      </c>
      <c r="P9" s="15">
        <f t="shared" si="3"/>
        <v>0.18181818181818182</v>
      </c>
    </row>
    <row r="10" spans="1:16">
      <c r="A10" s="16" t="s">
        <v>19</v>
      </c>
      <c r="B10" s="17">
        <v>2</v>
      </c>
      <c r="C10" s="17">
        <v>31</v>
      </c>
      <c r="D10" s="18">
        <f t="shared" si="0"/>
        <v>6.4516129032258063E-2</v>
      </c>
      <c r="F10" s="12" t="s">
        <v>36</v>
      </c>
      <c r="G10" s="13">
        <v>1</v>
      </c>
      <c r="H10" s="14">
        <v>14</v>
      </c>
      <c r="I10" s="15">
        <f t="shared" si="1"/>
        <v>7.1428571428571425E-2</v>
      </c>
      <c r="K10" s="23" t="s">
        <v>24</v>
      </c>
      <c r="L10" s="24">
        <v>1</v>
      </c>
      <c r="M10" s="24"/>
      <c r="N10" s="24">
        <f t="shared" si="2"/>
        <v>1</v>
      </c>
      <c r="O10" s="14">
        <v>8</v>
      </c>
      <c r="P10" s="15">
        <f t="shared" si="3"/>
        <v>0.125</v>
      </c>
    </row>
    <row r="11" spans="1:16">
      <c r="A11" s="16" t="s">
        <v>14</v>
      </c>
      <c r="B11" s="17">
        <v>10</v>
      </c>
      <c r="C11" s="17">
        <v>220</v>
      </c>
      <c r="D11" s="18">
        <f t="shared" si="0"/>
        <v>4.5454545454545456E-2</v>
      </c>
      <c r="F11" s="12" t="s">
        <v>30</v>
      </c>
      <c r="G11" s="13">
        <v>1</v>
      </c>
      <c r="H11" s="14">
        <v>15</v>
      </c>
      <c r="I11" s="15">
        <f t="shared" si="1"/>
        <v>6.6666666666666666E-2</v>
      </c>
      <c r="K11" s="23" t="s">
        <v>25</v>
      </c>
      <c r="L11" s="24">
        <v>1</v>
      </c>
      <c r="M11" s="24"/>
      <c r="N11" s="24">
        <f t="shared" si="2"/>
        <v>1</v>
      </c>
      <c r="O11" s="14">
        <v>9</v>
      </c>
      <c r="P11" s="15">
        <f t="shared" si="3"/>
        <v>0.1111111111111111</v>
      </c>
    </row>
    <row r="12" spans="1:16">
      <c r="A12" s="16" t="s">
        <v>10</v>
      </c>
      <c r="B12" s="17">
        <v>16</v>
      </c>
      <c r="C12" s="17">
        <v>358</v>
      </c>
      <c r="D12" s="18">
        <f t="shared" si="0"/>
        <v>4.4692737430167599E-2</v>
      </c>
      <c r="F12" s="12" t="s">
        <v>17</v>
      </c>
      <c r="G12" s="13">
        <v>3</v>
      </c>
      <c r="H12" s="14">
        <v>58</v>
      </c>
      <c r="I12" s="15">
        <f t="shared" si="1"/>
        <v>5.1724137931034482E-2</v>
      </c>
      <c r="K12" s="23" t="s">
        <v>12</v>
      </c>
      <c r="L12" s="24">
        <v>8</v>
      </c>
      <c r="M12" s="24">
        <v>11</v>
      </c>
      <c r="N12" s="24">
        <f t="shared" si="2"/>
        <v>19</v>
      </c>
      <c r="O12" s="14">
        <v>252</v>
      </c>
      <c r="P12" s="15">
        <f t="shared" si="3"/>
        <v>7.5396825396825393E-2</v>
      </c>
    </row>
    <row r="13" spans="1:16">
      <c r="A13" s="16" t="s">
        <v>27</v>
      </c>
      <c r="B13" s="17">
        <v>2</v>
      </c>
      <c r="C13" s="17">
        <v>51</v>
      </c>
      <c r="D13" s="18">
        <f t="shared" si="0"/>
        <v>3.9215686274509803E-2</v>
      </c>
      <c r="F13" s="12" t="s">
        <v>12</v>
      </c>
      <c r="G13" s="13">
        <v>11</v>
      </c>
      <c r="H13" s="14">
        <v>252</v>
      </c>
      <c r="I13" s="15">
        <f t="shared" si="1"/>
        <v>4.3650793650793648E-2</v>
      </c>
      <c r="K13" s="23" t="s">
        <v>11</v>
      </c>
      <c r="L13" s="24">
        <v>13</v>
      </c>
      <c r="M13" s="24">
        <v>19</v>
      </c>
      <c r="N13" s="24">
        <f t="shared" si="2"/>
        <v>32</v>
      </c>
      <c r="O13" s="14">
        <v>439</v>
      </c>
      <c r="P13" s="15">
        <f t="shared" si="3"/>
        <v>7.289293849658314E-2</v>
      </c>
    </row>
    <row r="14" spans="1:16">
      <c r="A14" s="16" t="s">
        <v>21</v>
      </c>
      <c r="B14" s="17">
        <v>1</v>
      </c>
      <c r="C14" s="17">
        <v>27</v>
      </c>
      <c r="D14" s="18">
        <f t="shared" si="0"/>
        <v>3.7037037037037035E-2</v>
      </c>
      <c r="F14" s="12" t="s">
        <v>11</v>
      </c>
      <c r="G14" s="13">
        <v>19</v>
      </c>
      <c r="H14" s="14">
        <v>439</v>
      </c>
      <c r="I14" s="15">
        <f t="shared" si="1"/>
        <v>4.328018223234624E-2</v>
      </c>
      <c r="K14" s="23" t="s">
        <v>65</v>
      </c>
      <c r="L14" s="24"/>
      <c r="M14" s="24">
        <v>1</v>
      </c>
      <c r="N14" s="24">
        <f t="shared" si="2"/>
        <v>1</v>
      </c>
      <c r="O14" s="14">
        <v>14</v>
      </c>
      <c r="P14" s="15">
        <f t="shared" si="3"/>
        <v>7.1428571428571425E-2</v>
      </c>
    </row>
    <row r="17" spans="1:13">
      <c r="A17" t="s">
        <v>91</v>
      </c>
    </row>
    <row r="18" spans="1:13">
      <c r="A18" s="34" t="s">
        <v>92</v>
      </c>
      <c r="B18" s="34"/>
      <c r="C18" s="34"/>
      <c r="D18" s="34"/>
      <c r="E18" s="34"/>
      <c r="F18" s="34"/>
      <c r="G18" s="34"/>
      <c r="H18" s="34"/>
    </row>
    <row r="19" spans="1:13">
      <c r="A19" s="34" t="s">
        <v>94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>
      <c r="A20" s="34" t="s">
        <v>93</v>
      </c>
      <c r="B20" s="34"/>
      <c r="C20" s="34"/>
      <c r="D20" s="34"/>
      <c r="E20" s="34"/>
      <c r="F20" s="34"/>
    </row>
  </sheetData>
  <mergeCells count="12">
    <mergeCell ref="A18:H18"/>
    <mergeCell ref="A19:M19"/>
    <mergeCell ref="A20:F20"/>
    <mergeCell ref="K1:P1"/>
    <mergeCell ref="K2:P2"/>
    <mergeCell ref="K3:P3"/>
    <mergeCell ref="A1:D1"/>
    <mergeCell ref="A2:D2"/>
    <mergeCell ref="C3:D3"/>
    <mergeCell ref="F1:I1"/>
    <mergeCell ref="F2:I2"/>
    <mergeCell ref="H3:I3"/>
  </mergeCells>
  <phoneticPr fontId="1" type="noConversion"/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A17" sqref="A17:M20"/>
    </sheetView>
  </sheetViews>
  <sheetFormatPr defaultRowHeight="16.5"/>
  <cols>
    <col min="1" max="1" width="9.875" customWidth="1"/>
    <col min="6" max="6" width="11.875" customWidth="1"/>
    <col min="11" max="11" width="11.25" customWidth="1"/>
    <col min="12" max="16" width="0" hidden="1" customWidth="1"/>
    <col min="18" max="18" width="9.5" customWidth="1"/>
  </cols>
  <sheetData>
    <row r="1" spans="1:19">
      <c r="A1" s="32" t="s">
        <v>46</v>
      </c>
      <c r="B1" s="32"/>
      <c r="C1" s="32"/>
      <c r="D1" s="32"/>
      <c r="F1" s="32" t="s">
        <v>48</v>
      </c>
      <c r="G1" s="32"/>
      <c r="H1" s="32"/>
      <c r="I1" s="32"/>
      <c r="K1" s="32" t="s">
        <v>78</v>
      </c>
      <c r="L1" s="32"/>
      <c r="M1" s="32"/>
      <c r="N1" s="32"/>
      <c r="O1" s="34"/>
      <c r="P1" s="34"/>
      <c r="Q1" s="34"/>
      <c r="R1" s="34"/>
      <c r="S1" s="34"/>
    </row>
    <row r="2" spans="1:19">
      <c r="A2" s="32" t="s">
        <v>47</v>
      </c>
      <c r="B2" s="32"/>
      <c r="C2" s="32"/>
      <c r="D2" s="32"/>
      <c r="F2" s="32" t="s">
        <v>47</v>
      </c>
      <c r="G2" s="32"/>
      <c r="H2" s="32"/>
      <c r="I2" s="32"/>
      <c r="K2" s="32" t="s">
        <v>47</v>
      </c>
      <c r="L2" s="32"/>
      <c r="M2" s="32"/>
      <c r="N2" s="32"/>
      <c r="O2" s="34"/>
      <c r="P2" s="34"/>
      <c r="Q2" s="34"/>
      <c r="R2" s="34"/>
      <c r="S2" s="34"/>
    </row>
    <row r="3" spans="1:19">
      <c r="C3" s="33" t="s">
        <v>42</v>
      </c>
      <c r="D3" s="33"/>
      <c r="H3" s="33" t="s">
        <v>42</v>
      </c>
      <c r="I3" s="33"/>
      <c r="M3" s="33" t="s">
        <v>42</v>
      </c>
      <c r="N3" s="33"/>
      <c r="R3" s="33" t="s">
        <v>42</v>
      </c>
      <c r="S3" s="33"/>
    </row>
    <row r="4" spans="1:19" ht="19.5">
      <c r="A4" s="16" t="s">
        <v>0</v>
      </c>
      <c r="B4" s="16" t="s">
        <v>2</v>
      </c>
      <c r="C4" s="16" t="s">
        <v>89</v>
      </c>
      <c r="D4" s="16" t="s">
        <v>85</v>
      </c>
      <c r="F4" s="10" t="s">
        <v>44</v>
      </c>
      <c r="G4" s="10" t="s">
        <v>68</v>
      </c>
      <c r="H4" s="16" t="s">
        <v>90</v>
      </c>
      <c r="I4" s="22" t="s">
        <v>84</v>
      </c>
      <c r="K4" s="25" t="s">
        <v>0</v>
      </c>
      <c r="L4" s="25" t="s">
        <v>55</v>
      </c>
      <c r="M4" s="25" t="s">
        <v>57</v>
      </c>
      <c r="N4" s="25" t="s">
        <v>67</v>
      </c>
      <c r="O4" s="25" t="s">
        <v>59</v>
      </c>
      <c r="P4" s="25" t="s">
        <v>61</v>
      </c>
      <c r="Q4" s="25" t="s">
        <v>68</v>
      </c>
      <c r="R4" s="16" t="s">
        <v>89</v>
      </c>
      <c r="S4" s="26" t="s">
        <v>83</v>
      </c>
    </row>
    <row r="5" spans="1:19">
      <c r="A5" s="16" t="s">
        <v>10</v>
      </c>
      <c r="B5" s="17">
        <v>27</v>
      </c>
      <c r="C5" s="16">
        <v>358</v>
      </c>
      <c r="D5" s="18">
        <f t="shared" ref="D5:D14" si="0">B:B/C:C</f>
        <v>7.5418994413407825E-2</v>
      </c>
      <c r="F5" s="19" t="s">
        <v>30</v>
      </c>
      <c r="G5" s="20">
        <v>1</v>
      </c>
      <c r="H5" s="19">
        <v>15</v>
      </c>
      <c r="I5" s="21">
        <f t="shared" ref="I5:I14" si="1">G5/H5</f>
        <v>6.6666666666666666E-2</v>
      </c>
      <c r="K5" s="27" t="s">
        <v>10</v>
      </c>
      <c r="L5" s="28">
        <v>16</v>
      </c>
      <c r="M5" s="28">
        <v>6</v>
      </c>
      <c r="N5" s="28">
        <f t="shared" ref="N5:N14" si="2">SUM(L5:M5)</f>
        <v>22</v>
      </c>
      <c r="O5" s="28">
        <v>27</v>
      </c>
      <c r="P5" s="28">
        <v>11</v>
      </c>
      <c r="Q5" s="28">
        <f t="shared" ref="Q5:Q14" si="3">SUM(O5:P5)</f>
        <v>38</v>
      </c>
      <c r="R5" s="28">
        <v>358</v>
      </c>
      <c r="S5" s="21">
        <f t="shared" ref="S5:S14" si="4">Q5/R5</f>
        <v>0.10614525139664804</v>
      </c>
    </row>
    <row r="6" spans="1:19">
      <c r="A6" s="16" t="s">
        <v>19</v>
      </c>
      <c r="B6" s="17">
        <v>2</v>
      </c>
      <c r="C6" s="16">
        <v>31</v>
      </c>
      <c r="D6" s="18">
        <f t="shared" si="0"/>
        <v>6.4516129032258063E-2</v>
      </c>
      <c r="F6" s="19" t="s">
        <v>12</v>
      </c>
      <c r="G6" s="20">
        <v>12</v>
      </c>
      <c r="H6" s="19">
        <v>252</v>
      </c>
      <c r="I6" s="21">
        <f t="shared" si="1"/>
        <v>4.7619047619047616E-2</v>
      </c>
      <c r="K6" s="27" t="s">
        <v>12</v>
      </c>
      <c r="L6" s="28">
        <v>8</v>
      </c>
      <c r="M6" s="28">
        <v>11</v>
      </c>
      <c r="N6" s="28">
        <f t="shared" si="2"/>
        <v>19</v>
      </c>
      <c r="O6" s="28">
        <v>12</v>
      </c>
      <c r="P6" s="28">
        <v>12</v>
      </c>
      <c r="Q6" s="28">
        <f t="shared" si="3"/>
        <v>24</v>
      </c>
      <c r="R6" s="28">
        <v>252</v>
      </c>
      <c r="S6" s="21">
        <f t="shared" si="4"/>
        <v>9.5238095238095233E-2</v>
      </c>
    </row>
    <row r="7" spans="1:19">
      <c r="A7" s="16" t="s">
        <v>11</v>
      </c>
      <c r="B7" s="17">
        <v>23</v>
      </c>
      <c r="C7" s="16">
        <v>439</v>
      </c>
      <c r="D7" s="18">
        <f t="shared" si="0"/>
        <v>5.2391799544419138E-2</v>
      </c>
      <c r="F7" s="19" t="s">
        <v>14</v>
      </c>
      <c r="G7" s="20">
        <v>10</v>
      </c>
      <c r="H7" s="19">
        <v>220</v>
      </c>
      <c r="I7" s="21">
        <f t="shared" si="1"/>
        <v>4.5454545454545456E-2</v>
      </c>
      <c r="K7" s="27" t="s">
        <v>17</v>
      </c>
      <c r="L7" s="28">
        <v>1</v>
      </c>
      <c r="M7" s="28">
        <v>3</v>
      </c>
      <c r="N7" s="28">
        <f t="shared" si="2"/>
        <v>4</v>
      </c>
      <c r="O7" s="28">
        <v>3</v>
      </c>
      <c r="P7" s="28">
        <v>2</v>
      </c>
      <c r="Q7" s="28">
        <f t="shared" si="3"/>
        <v>5</v>
      </c>
      <c r="R7" s="28">
        <v>58</v>
      </c>
      <c r="S7" s="21">
        <f t="shared" si="4"/>
        <v>8.6206896551724144E-2</v>
      </c>
    </row>
    <row r="8" spans="1:19">
      <c r="A8" s="16" t="s">
        <v>17</v>
      </c>
      <c r="B8" s="17">
        <v>3</v>
      </c>
      <c r="C8" s="16">
        <v>58</v>
      </c>
      <c r="D8" s="18">
        <f t="shared" si="0"/>
        <v>5.1724137931034482E-2</v>
      </c>
      <c r="F8" s="19" t="s">
        <v>13</v>
      </c>
      <c r="G8" s="20">
        <v>10</v>
      </c>
      <c r="H8" s="19">
        <v>243</v>
      </c>
      <c r="I8" s="21">
        <f t="shared" si="1"/>
        <v>4.1152263374485597E-2</v>
      </c>
      <c r="K8" s="27" t="s">
        <v>13</v>
      </c>
      <c r="L8" s="28">
        <v>8</v>
      </c>
      <c r="M8" s="28">
        <v>8</v>
      </c>
      <c r="N8" s="28">
        <f t="shared" si="2"/>
        <v>16</v>
      </c>
      <c r="O8" s="28">
        <v>9</v>
      </c>
      <c r="P8" s="28">
        <v>10</v>
      </c>
      <c r="Q8" s="28">
        <f t="shared" si="3"/>
        <v>19</v>
      </c>
      <c r="R8" s="28">
        <v>243</v>
      </c>
      <c r="S8" s="21">
        <f t="shared" si="4"/>
        <v>7.8189300411522639E-2</v>
      </c>
    </row>
    <row r="9" spans="1:19">
      <c r="A9" s="16" t="s">
        <v>12</v>
      </c>
      <c r="B9" s="17">
        <v>12</v>
      </c>
      <c r="C9" s="16">
        <v>252</v>
      </c>
      <c r="D9" s="18">
        <f t="shared" si="0"/>
        <v>4.7619047619047616E-2</v>
      </c>
      <c r="F9" s="19" t="s">
        <v>17</v>
      </c>
      <c r="G9" s="20">
        <v>2</v>
      </c>
      <c r="H9" s="19">
        <v>58</v>
      </c>
      <c r="I9" s="21">
        <f t="shared" si="1"/>
        <v>3.4482758620689655E-2</v>
      </c>
      <c r="K9" s="27" t="s">
        <v>30</v>
      </c>
      <c r="L9" s="28"/>
      <c r="M9" s="28">
        <v>1</v>
      </c>
      <c r="N9" s="28">
        <f t="shared" si="2"/>
        <v>1</v>
      </c>
      <c r="O9" s="28"/>
      <c r="P9" s="28">
        <v>1</v>
      </c>
      <c r="Q9" s="28">
        <f t="shared" si="3"/>
        <v>1</v>
      </c>
      <c r="R9" s="28">
        <v>15</v>
      </c>
      <c r="S9" s="21">
        <f t="shared" si="4"/>
        <v>6.6666666666666666E-2</v>
      </c>
    </row>
    <row r="10" spans="1:19">
      <c r="A10" s="16" t="s">
        <v>13</v>
      </c>
      <c r="B10" s="17">
        <v>9</v>
      </c>
      <c r="C10" s="16">
        <v>243</v>
      </c>
      <c r="D10" s="18">
        <f t="shared" si="0"/>
        <v>3.7037037037037035E-2</v>
      </c>
      <c r="F10" s="19" t="s">
        <v>15</v>
      </c>
      <c r="G10" s="20">
        <v>9</v>
      </c>
      <c r="H10" s="19">
        <v>289</v>
      </c>
      <c r="I10" s="21">
        <f t="shared" si="1"/>
        <v>3.1141868512110725E-2</v>
      </c>
      <c r="K10" s="27" t="s">
        <v>11</v>
      </c>
      <c r="L10" s="28">
        <v>13</v>
      </c>
      <c r="M10" s="28">
        <v>19</v>
      </c>
      <c r="N10" s="28">
        <f t="shared" si="2"/>
        <v>32</v>
      </c>
      <c r="O10" s="28">
        <v>23</v>
      </c>
      <c r="P10" s="28">
        <v>6</v>
      </c>
      <c r="Q10" s="28">
        <f t="shared" si="3"/>
        <v>29</v>
      </c>
      <c r="R10" s="28">
        <v>439</v>
      </c>
      <c r="S10" s="21">
        <f t="shared" si="4"/>
        <v>6.6059225512528477E-2</v>
      </c>
    </row>
    <row r="11" spans="1:19">
      <c r="A11" s="16" t="s">
        <v>21</v>
      </c>
      <c r="B11" s="17">
        <v>1</v>
      </c>
      <c r="C11" s="16">
        <v>27</v>
      </c>
      <c r="D11" s="18">
        <f t="shared" si="0"/>
        <v>3.7037037037037035E-2</v>
      </c>
      <c r="F11" s="19" t="s">
        <v>10</v>
      </c>
      <c r="G11" s="20">
        <v>11</v>
      </c>
      <c r="H11" s="19">
        <v>358</v>
      </c>
      <c r="I11" s="21">
        <f t="shared" si="1"/>
        <v>3.0726256983240222E-2</v>
      </c>
      <c r="K11" s="27" t="s">
        <v>19</v>
      </c>
      <c r="L11" s="28">
        <v>2</v>
      </c>
      <c r="M11" s="28">
        <v>4</v>
      </c>
      <c r="N11" s="28">
        <f t="shared" si="2"/>
        <v>6</v>
      </c>
      <c r="O11" s="28">
        <v>2</v>
      </c>
      <c r="P11" s="28"/>
      <c r="Q11" s="28">
        <f t="shared" si="3"/>
        <v>2</v>
      </c>
      <c r="R11" s="28">
        <v>31</v>
      </c>
      <c r="S11" s="21">
        <f t="shared" si="4"/>
        <v>6.4516129032258063E-2</v>
      </c>
    </row>
    <row r="12" spans="1:19">
      <c r="A12" s="16" t="s">
        <v>9</v>
      </c>
      <c r="B12" s="17">
        <v>29</v>
      </c>
      <c r="C12" s="16">
        <v>1099</v>
      </c>
      <c r="D12" s="18">
        <f t="shared" si="0"/>
        <v>2.6387625113739762E-2</v>
      </c>
      <c r="F12" s="19" t="s">
        <v>29</v>
      </c>
      <c r="G12" s="20">
        <v>1</v>
      </c>
      <c r="H12" s="19">
        <v>35</v>
      </c>
      <c r="I12" s="21">
        <f t="shared" si="1"/>
        <v>2.8571428571428571E-2</v>
      </c>
      <c r="K12" s="27" t="s">
        <v>14</v>
      </c>
      <c r="L12" s="28">
        <v>10</v>
      </c>
      <c r="M12" s="28">
        <v>5</v>
      </c>
      <c r="N12" s="28">
        <f t="shared" si="2"/>
        <v>15</v>
      </c>
      <c r="O12" s="28">
        <v>4</v>
      </c>
      <c r="P12" s="28">
        <v>10</v>
      </c>
      <c r="Q12" s="28">
        <f t="shared" si="3"/>
        <v>14</v>
      </c>
      <c r="R12" s="28">
        <v>220</v>
      </c>
      <c r="S12" s="21">
        <f t="shared" si="4"/>
        <v>6.363636363636363E-2</v>
      </c>
    </row>
    <row r="13" spans="1:19">
      <c r="A13" s="16" t="s">
        <v>15</v>
      </c>
      <c r="B13" s="17">
        <v>7</v>
      </c>
      <c r="C13" s="16">
        <v>289</v>
      </c>
      <c r="D13" s="18">
        <f t="shared" si="0"/>
        <v>2.4221453287197232E-2</v>
      </c>
      <c r="F13" s="19" t="s">
        <v>16</v>
      </c>
      <c r="G13" s="20">
        <v>6</v>
      </c>
      <c r="H13" s="19">
        <v>223</v>
      </c>
      <c r="I13" s="21">
        <f t="shared" si="1"/>
        <v>2.6905829596412557E-2</v>
      </c>
      <c r="K13" s="27" t="s">
        <v>15</v>
      </c>
      <c r="L13" s="28">
        <v>4</v>
      </c>
      <c r="M13" s="28">
        <v>9</v>
      </c>
      <c r="N13" s="28">
        <f t="shared" si="2"/>
        <v>13</v>
      </c>
      <c r="O13" s="28">
        <v>7</v>
      </c>
      <c r="P13" s="28">
        <v>9</v>
      </c>
      <c r="Q13" s="28">
        <f t="shared" si="3"/>
        <v>16</v>
      </c>
      <c r="R13" s="28">
        <v>289</v>
      </c>
      <c r="S13" s="21">
        <f t="shared" si="4"/>
        <v>5.536332179930796E-2</v>
      </c>
    </row>
    <row r="14" spans="1:19">
      <c r="A14" s="16" t="s">
        <v>20</v>
      </c>
      <c r="B14" s="17">
        <v>2</v>
      </c>
      <c r="C14" s="16">
        <v>84</v>
      </c>
      <c r="D14" s="18">
        <f t="shared" si="0"/>
        <v>2.3809523809523808E-2</v>
      </c>
      <c r="F14" s="19" t="s">
        <v>6</v>
      </c>
      <c r="G14" s="20">
        <v>91</v>
      </c>
      <c r="H14" s="19">
        <v>4136</v>
      </c>
      <c r="I14" s="21">
        <f t="shared" si="1"/>
        <v>2.2001934235976787E-2</v>
      </c>
      <c r="K14" s="27" t="s">
        <v>6</v>
      </c>
      <c r="L14" s="28">
        <v>73</v>
      </c>
      <c r="M14" s="28">
        <v>65</v>
      </c>
      <c r="N14" s="28">
        <f t="shared" si="2"/>
        <v>138</v>
      </c>
      <c r="O14" s="28">
        <v>97</v>
      </c>
      <c r="P14" s="28">
        <v>91</v>
      </c>
      <c r="Q14" s="28">
        <f t="shared" si="3"/>
        <v>188</v>
      </c>
      <c r="R14" s="28">
        <v>4136</v>
      </c>
      <c r="S14" s="21">
        <f t="shared" si="4"/>
        <v>4.5454545454545456E-2</v>
      </c>
    </row>
    <row r="17" spans="1:13">
      <c r="A17" t="s">
        <v>91</v>
      </c>
    </row>
    <row r="18" spans="1:13">
      <c r="A18" s="34" t="s">
        <v>92</v>
      </c>
      <c r="B18" s="34"/>
      <c r="C18" s="34"/>
      <c r="D18" s="34"/>
      <c r="E18" s="34"/>
      <c r="F18" s="34"/>
      <c r="G18" s="34"/>
      <c r="H18" s="34"/>
    </row>
    <row r="19" spans="1:13">
      <c r="A19" s="34" t="s">
        <v>94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>
      <c r="A20" s="34" t="s">
        <v>93</v>
      </c>
      <c r="B20" s="34"/>
      <c r="C20" s="34"/>
      <c r="D20" s="34"/>
      <c r="E20" s="34"/>
      <c r="F20" s="34"/>
    </row>
  </sheetData>
  <mergeCells count="13">
    <mergeCell ref="A18:H18"/>
    <mergeCell ref="A19:M19"/>
    <mergeCell ref="A20:F20"/>
    <mergeCell ref="M3:N3"/>
    <mergeCell ref="K1:S1"/>
    <mergeCell ref="K2:S2"/>
    <mergeCell ref="R3:S3"/>
    <mergeCell ref="A1:D1"/>
    <mergeCell ref="A2:D2"/>
    <mergeCell ref="C3:D3"/>
    <mergeCell ref="F1:I1"/>
    <mergeCell ref="F2:I2"/>
    <mergeCell ref="H3:I3"/>
  </mergeCells>
  <phoneticPr fontId="1" type="noConversion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workbookViewId="0">
      <selection activeCell="E4" sqref="E4"/>
    </sheetView>
  </sheetViews>
  <sheetFormatPr defaultRowHeight="16.5"/>
  <cols>
    <col min="1" max="1" width="10.625" customWidth="1"/>
    <col min="2" max="2" width="9" hidden="1" customWidth="1"/>
    <col min="3" max="3" width="0.125" hidden="1" customWidth="1"/>
    <col min="4" max="4" width="11.25" customWidth="1"/>
    <col min="5" max="5" width="10" customWidth="1"/>
    <col min="6" max="6" width="12.75" customWidth="1"/>
    <col min="8" max="8" width="15" customWidth="1"/>
    <col min="9" max="9" width="0.125" customWidth="1"/>
    <col min="10" max="10" width="9" hidden="1" customWidth="1"/>
    <col min="11" max="11" width="11.875" customWidth="1"/>
    <col min="12" max="12" width="10.5" customWidth="1"/>
    <col min="13" max="13" width="11.5" customWidth="1"/>
    <col min="15" max="15" width="15.25" customWidth="1"/>
    <col min="16" max="21" width="0" hidden="1" customWidth="1"/>
    <col min="22" max="22" width="11.375" customWidth="1"/>
    <col min="23" max="23" width="10.25" customWidth="1"/>
    <col min="24" max="24" width="13.375" customWidth="1"/>
  </cols>
  <sheetData>
    <row r="1" spans="1:24">
      <c r="A1" s="32" t="s">
        <v>51</v>
      </c>
      <c r="B1" s="32"/>
      <c r="C1" s="32"/>
      <c r="D1" s="32"/>
      <c r="E1" s="34"/>
      <c r="F1" s="34"/>
      <c r="H1" s="32" t="s">
        <v>53</v>
      </c>
      <c r="I1" s="32"/>
      <c r="J1" s="32"/>
      <c r="K1" s="32"/>
      <c r="L1" s="34"/>
      <c r="M1" s="34"/>
      <c r="O1" s="32" t="s">
        <v>80</v>
      </c>
      <c r="P1" s="32"/>
      <c r="Q1" s="32"/>
      <c r="R1" s="32"/>
      <c r="S1" s="34"/>
      <c r="T1" s="34"/>
      <c r="U1" s="34"/>
      <c r="V1" s="34"/>
      <c r="W1" s="34"/>
      <c r="X1" s="34"/>
    </row>
    <row r="2" spans="1:24">
      <c r="A2" s="32" t="s">
        <v>50</v>
      </c>
      <c r="B2" s="32"/>
      <c r="C2" s="32"/>
      <c r="D2" s="32"/>
      <c r="E2" s="34"/>
      <c r="F2" s="34"/>
      <c r="H2" s="32" t="s">
        <v>50</v>
      </c>
      <c r="I2" s="32"/>
      <c r="J2" s="32"/>
      <c r="K2" s="32"/>
      <c r="L2" s="34"/>
      <c r="M2" s="34"/>
      <c r="O2" s="32" t="s">
        <v>79</v>
      </c>
      <c r="P2" s="32"/>
      <c r="Q2" s="32"/>
      <c r="R2" s="32"/>
      <c r="S2" s="32"/>
      <c r="T2" s="32"/>
      <c r="U2" s="32"/>
      <c r="V2" s="32"/>
      <c r="W2" s="32"/>
      <c r="X2" s="32"/>
    </row>
    <row r="3" spans="1:24">
      <c r="A3" s="33" t="s">
        <v>42</v>
      </c>
      <c r="B3" s="30"/>
      <c r="C3" s="30"/>
      <c r="D3" s="30"/>
      <c r="E3" s="30"/>
      <c r="F3" s="30"/>
      <c r="H3" s="33" t="s">
        <v>42</v>
      </c>
      <c r="I3" s="30"/>
      <c r="J3" s="30"/>
      <c r="K3" s="30"/>
      <c r="L3" s="30"/>
      <c r="M3" s="30"/>
      <c r="O3" s="33" t="s">
        <v>42</v>
      </c>
      <c r="P3" s="30"/>
      <c r="Q3" s="30"/>
      <c r="R3" s="30"/>
      <c r="S3" s="30"/>
      <c r="T3" s="30"/>
      <c r="U3" s="30"/>
      <c r="V3" s="30"/>
      <c r="W3" s="30"/>
      <c r="X3" s="30"/>
    </row>
    <row r="4" spans="1:24" ht="19.5">
      <c r="A4" s="16" t="s">
        <v>0</v>
      </c>
      <c r="B4" s="16" t="s">
        <v>1</v>
      </c>
      <c r="C4" s="16" t="s">
        <v>2</v>
      </c>
      <c r="D4" s="16" t="s">
        <v>49</v>
      </c>
      <c r="E4" s="16" t="s">
        <v>90</v>
      </c>
      <c r="F4" s="16" t="s">
        <v>82</v>
      </c>
      <c r="H4" s="9" t="s">
        <v>44</v>
      </c>
      <c r="I4" s="9" t="s">
        <v>1</v>
      </c>
      <c r="J4" s="9" t="s">
        <v>2</v>
      </c>
      <c r="K4" s="9" t="s">
        <v>52</v>
      </c>
      <c r="L4" s="16" t="s">
        <v>90</v>
      </c>
      <c r="M4" s="10" t="s">
        <v>81</v>
      </c>
      <c r="O4" s="16" t="s">
        <v>0</v>
      </c>
      <c r="P4" s="16" t="s">
        <v>56</v>
      </c>
      <c r="Q4" s="16" t="s">
        <v>58</v>
      </c>
      <c r="R4" s="16" t="s">
        <v>72</v>
      </c>
      <c r="S4" s="16" t="s">
        <v>60</v>
      </c>
      <c r="T4" s="16" t="s">
        <v>62</v>
      </c>
      <c r="U4" s="16" t="s">
        <v>77</v>
      </c>
      <c r="V4" s="16" t="s">
        <v>52</v>
      </c>
      <c r="W4" s="16" t="s">
        <v>89</v>
      </c>
      <c r="X4" s="16" t="s">
        <v>81</v>
      </c>
    </row>
    <row r="5" spans="1:24">
      <c r="A5" s="16" t="s">
        <v>23</v>
      </c>
      <c r="B5" s="17">
        <v>1</v>
      </c>
      <c r="C5" s="17"/>
      <c r="D5" s="16">
        <f t="shared" ref="D5:D14" si="0">SUM(B5:C5)</f>
        <v>1</v>
      </c>
      <c r="E5" s="16">
        <v>4</v>
      </c>
      <c r="F5" s="18">
        <f t="shared" ref="F5:F14" si="1">D5/E5</f>
        <v>0.25</v>
      </c>
      <c r="H5" s="12" t="s">
        <v>37</v>
      </c>
      <c r="I5" s="13">
        <v>1</v>
      </c>
      <c r="J5" s="13"/>
      <c r="K5" s="14">
        <f t="shared" ref="K5:K14" si="2">SUM(I5:J5)</f>
        <v>1</v>
      </c>
      <c r="L5" s="14">
        <v>3</v>
      </c>
      <c r="M5" s="15">
        <f t="shared" ref="M5:M14" si="3">K5/L5</f>
        <v>0.33333333333333331</v>
      </c>
      <c r="O5" s="23" t="s">
        <v>23</v>
      </c>
      <c r="P5" s="24">
        <v>1</v>
      </c>
      <c r="Q5" s="24">
        <v>1</v>
      </c>
      <c r="R5" s="24">
        <f t="shared" ref="R5:R14" si="4">SUM(P5:Q5)</f>
        <v>2</v>
      </c>
      <c r="S5" s="24"/>
      <c r="T5" s="24"/>
      <c r="U5" s="24"/>
      <c r="V5" s="6">
        <f t="shared" ref="V5:V14" si="5">R5+U5</f>
        <v>2</v>
      </c>
      <c r="W5" s="6">
        <v>4</v>
      </c>
      <c r="X5" s="29">
        <f t="shared" ref="X5:X14" si="6">V5/W5</f>
        <v>0.5</v>
      </c>
    </row>
    <row r="6" spans="1:24">
      <c r="A6" s="16" t="s">
        <v>19</v>
      </c>
      <c r="B6" s="17">
        <v>2</v>
      </c>
      <c r="C6" s="17">
        <v>2</v>
      </c>
      <c r="D6" s="16">
        <f t="shared" si="0"/>
        <v>4</v>
      </c>
      <c r="E6" s="16">
        <v>31</v>
      </c>
      <c r="F6" s="18">
        <f t="shared" si="1"/>
        <v>0.12903225806451613</v>
      </c>
      <c r="H6" s="12" t="s">
        <v>23</v>
      </c>
      <c r="I6" s="13">
        <v>1</v>
      </c>
      <c r="J6" s="13"/>
      <c r="K6" s="14">
        <f t="shared" si="2"/>
        <v>1</v>
      </c>
      <c r="L6" s="14">
        <v>4</v>
      </c>
      <c r="M6" s="15">
        <f t="shared" si="3"/>
        <v>0.25</v>
      </c>
      <c r="O6" s="12" t="s">
        <v>37</v>
      </c>
      <c r="P6" s="24"/>
      <c r="Q6" s="24">
        <v>1</v>
      </c>
      <c r="R6" s="24">
        <f t="shared" si="4"/>
        <v>1</v>
      </c>
      <c r="S6" s="24"/>
      <c r="T6" s="24"/>
      <c r="U6" s="24"/>
      <c r="V6" s="6">
        <f t="shared" si="5"/>
        <v>1</v>
      </c>
      <c r="W6" s="6">
        <v>3</v>
      </c>
      <c r="X6" s="29">
        <f t="shared" si="6"/>
        <v>0.33333333333333331</v>
      </c>
    </row>
    <row r="7" spans="1:24">
      <c r="A7" s="16" t="s">
        <v>24</v>
      </c>
      <c r="B7" s="17">
        <v>1</v>
      </c>
      <c r="C7" s="17"/>
      <c r="D7" s="16">
        <f t="shared" si="0"/>
        <v>1</v>
      </c>
      <c r="E7" s="16">
        <v>8</v>
      </c>
      <c r="F7" s="18">
        <f t="shared" si="1"/>
        <v>0.125</v>
      </c>
      <c r="H7" s="12" t="s">
        <v>28</v>
      </c>
      <c r="I7" s="13">
        <v>2</v>
      </c>
      <c r="J7" s="13"/>
      <c r="K7" s="14">
        <f t="shared" si="2"/>
        <v>2</v>
      </c>
      <c r="L7" s="14">
        <v>12</v>
      </c>
      <c r="M7" s="15">
        <f t="shared" si="3"/>
        <v>0.16666666666666666</v>
      </c>
      <c r="O7" s="23" t="s">
        <v>19</v>
      </c>
      <c r="P7" s="24">
        <v>2</v>
      </c>
      <c r="Q7" s="24">
        <v>4</v>
      </c>
      <c r="R7" s="24">
        <f t="shared" si="4"/>
        <v>6</v>
      </c>
      <c r="S7" s="24">
        <v>2</v>
      </c>
      <c r="T7" s="24"/>
      <c r="U7" s="24">
        <f>SUM(S7:T7)</f>
        <v>2</v>
      </c>
      <c r="V7" s="6">
        <f t="shared" si="5"/>
        <v>8</v>
      </c>
      <c r="W7" s="6">
        <v>31</v>
      </c>
      <c r="X7" s="29">
        <f t="shared" si="6"/>
        <v>0.25806451612903225</v>
      </c>
    </row>
    <row r="8" spans="1:24">
      <c r="A8" s="16" t="s">
        <v>10</v>
      </c>
      <c r="B8" s="17">
        <v>16</v>
      </c>
      <c r="C8" s="17">
        <v>27</v>
      </c>
      <c r="D8" s="16">
        <f t="shared" si="0"/>
        <v>43</v>
      </c>
      <c r="E8" s="16">
        <v>358</v>
      </c>
      <c r="F8" s="18">
        <f t="shared" si="1"/>
        <v>0.12011173184357542</v>
      </c>
      <c r="H8" s="12" t="s">
        <v>30</v>
      </c>
      <c r="I8" s="13">
        <v>1</v>
      </c>
      <c r="J8" s="13">
        <v>1</v>
      </c>
      <c r="K8" s="14">
        <f t="shared" si="2"/>
        <v>2</v>
      </c>
      <c r="L8" s="14">
        <v>15</v>
      </c>
      <c r="M8" s="15">
        <f t="shared" si="3"/>
        <v>0.13333333333333333</v>
      </c>
      <c r="O8" s="23" t="s">
        <v>28</v>
      </c>
      <c r="P8" s="24">
        <v>1</v>
      </c>
      <c r="Q8" s="24">
        <v>2</v>
      </c>
      <c r="R8" s="24">
        <f t="shared" si="4"/>
        <v>3</v>
      </c>
      <c r="S8" s="24"/>
      <c r="T8" s="24"/>
      <c r="U8" s="24"/>
      <c r="V8" s="6">
        <f t="shared" si="5"/>
        <v>3</v>
      </c>
      <c r="W8" s="6">
        <v>12</v>
      </c>
      <c r="X8" s="29">
        <f t="shared" si="6"/>
        <v>0.25</v>
      </c>
    </row>
    <row r="9" spans="1:24">
      <c r="A9" s="16" t="s">
        <v>25</v>
      </c>
      <c r="B9" s="17">
        <v>1</v>
      </c>
      <c r="C9" s="17"/>
      <c r="D9" s="16">
        <f t="shared" si="0"/>
        <v>1</v>
      </c>
      <c r="E9" s="16">
        <v>9</v>
      </c>
      <c r="F9" s="18">
        <f t="shared" si="1"/>
        <v>0.1111111111111111</v>
      </c>
      <c r="H9" s="12" t="s">
        <v>19</v>
      </c>
      <c r="I9" s="13">
        <v>4</v>
      </c>
      <c r="J9" s="13"/>
      <c r="K9" s="14">
        <f t="shared" si="2"/>
        <v>4</v>
      </c>
      <c r="L9" s="14">
        <v>31</v>
      </c>
      <c r="M9" s="15">
        <f t="shared" si="3"/>
        <v>0.12903225806451613</v>
      </c>
      <c r="O9" s="23" t="s">
        <v>26</v>
      </c>
      <c r="P9" s="24">
        <v>1</v>
      </c>
      <c r="Q9" s="24">
        <v>1</v>
      </c>
      <c r="R9" s="24">
        <f t="shared" si="4"/>
        <v>2</v>
      </c>
      <c r="S9" s="24"/>
      <c r="T9" s="24"/>
      <c r="U9" s="24"/>
      <c r="V9" s="6">
        <f t="shared" si="5"/>
        <v>2</v>
      </c>
      <c r="W9" s="6">
        <v>11</v>
      </c>
      <c r="X9" s="29">
        <f t="shared" si="6"/>
        <v>0.18181818181818182</v>
      </c>
    </row>
    <row r="10" spans="1:24">
      <c r="A10" s="16" t="s">
        <v>26</v>
      </c>
      <c r="B10" s="17">
        <v>1</v>
      </c>
      <c r="C10" s="17"/>
      <c r="D10" s="16">
        <f t="shared" si="0"/>
        <v>1</v>
      </c>
      <c r="E10" s="16">
        <v>11</v>
      </c>
      <c r="F10" s="18">
        <f t="shared" si="1"/>
        <v>9.0909090909090912E-2</v>
      </c>
      <c r="H10" s="12" t="s">
        <v>12</v>
      </c>
      <c r="I10" s="13">
        <v>11</v>
      </c>
      <c r="J10" s="13">
        <v>12</v>
      </c>
      <c r="K10" s="14">
        <f t="shared" si="2"/>
        <v>23</v>
      </c>
      <c r="L10" s="14">
        <v>252</v>
      </c>
      <c r="M10" s="15">
        <f t="shared" si="3"/>
        <v>9.1269841269841265E-2</v>
      </c>
      <c r="O10" s="23" t="s">
        <v>12</v>
      </c>
      <c r="P10" s="24">
        <v>8</v>
      </c>
      <c r="Q10" s="24">
        <v>11</v>
      </c>
      <c r="R10" s="24">
        <f t="shared" si="4"/>
        <v>19</v>
      </c>
      <c r="S10" s="24">
        <v>12</v>
      </c>
      <c r="T10" s="24">
        <v>12</v>
      </c>
      <c r="U10" s="24">
        <f>SUM(S10:T10)</f>
        <v>24</v>
      </c>
      <c r="V10" s="6">
        <f t="shared" si="5"/>
        <v>43</v>
      </c>
      <c r="W10" s="6">
        <v>252</v>
      </c>
      <c r="X10" s="29">
        <f t="shared" si="6"/>
        <v>0.17063492063492064</v>
      </c>
    </row>
    <row r="11" spans="1:24">
      <c r="A11" s="16" t="s">
        <v>28</v>
      </c>
      <c r="B11" s="17">
        <v>1</v>
      </c>
      <c r="C11" s="17"/>
      <c r="D11" s="16">
        <f t="shared" si="0"/>
        <v>1</v>
      </c>
      <c r="E11" s="16">
        <v>12</v>
      </c>
      <c r="F11" s="18">
        <f t="shared" si="1"/>
        <v>8.3333333333333329E-2</v>
      </c>
      <c r="H11" s="12" t="s">
        <v>26</v>
      </c>
      <c r="I11" s="13">
        <v>1</v>
      </c>
      <c r="J11" s="13"/>
      <c r="K11" s="14">
        <f t="shared" si="2"/>
        <v>1</v>
      </c>
      <c r="L11" s="14">
        <v>11</v>
      </c>
      <c r="M11" s="15">
        <f t="shared" si="3"/>
        <v>9.0909090909090912E-2</v>
      </c>
      <c r="O11" s="23" t="s">
        <v>10</v>
      </c>
      <c r="P11" s="24">
        <v>16</v>
      </c>
      <c r="Q11" s="24">
        <v>6</v>
      </c>
      <c r="R11" s="24">
        <f t="shared" si="4"/>
        <v>22</v>
      </c>
      <c r="S11" s="24">
        <v>27</v>
      </c>
      <c r="T11" s="24">
        <v>11</v>
      </c>
      <c r="U11" s="24">
        <f>SUM(S11:T11)</f>
        <v>38</v>
      </c>
      <c r="V11" s="6">
        <f t="shared" si="5"/>
        <v>60</v>
      </c>
      <c r="W11" s="6">
        <v>358</v>
      </c>
      <c r="X11" s="29">
        <f t="shared" si="6"/>
        <v>0.16759776536312848</v>
      </c>
    </row>
    <row r="12" spans="1:24">
      <c r="A12" s="16" t="s">
        <v>11</v>
      </c>
      <c r="B12" s="17">
        <v>13</v>
      </c>
      <c r="C12" s="17">
        <v>23</v>
      </c>
      <c r="D12" s="16">
        <f t="shared" si="0"/>
        <v>36</v>
      </c>
      <c r="E12" s="16">
        <v>439</v>
      </c>
      <c r="F12" s="18">
        <f t="shared" si="1"/>
        <v>8.2004555808656038E-2</v>
      </c>
      <c r="H12" s="12" t="s">
        <v>17</v>
      </c>
      <c r="I12" s="13">
        <v>3</v>
      </c>
      <c r="J12" s="13">
        <v>2</v>
      </c>
      <c r="K12" s="14">
        <f t="shared" si="2"/>
        <v>5</v>
      </c>
      <c r="L12" s="14">
        <v>58</v>
      </c>
      <c r="M12" s="15">
        <f t="shared" si="3"/>
        <v>8.6206896551724144E-2</v>
      </c>
      <c r="O12" s="23" t="s">
        <v>17</v>
      </c>
      <c r="P12" s="24">
        <v>1</v>
      </c>
      <c r="Q12" s="24">
        <v>3</v>
      </c>
      <c r="R12" s="24">
        <f t="shared" si="4"/>
        <v>4</v>
      </c>
      <c r="S12" s="24">
        <v>3</v>
      </c>
      <c r="T12" s="24">
        <v>2</v>
      </c>
      <c r="U12" s="24">
        <f>SUM(S12:T12)</f>
        <v>5</v>
      </c>
      <c r="V12" s="6">
        <f t="shared" si="5"/>
        <v>9</v>
      </c>
      <c r="W12" s="6">
        <v>58</v>
      </c>
      <c r="X12" s="29">
        <f t="shared" si="6"/>
        <v>0.15517241379310345</v>
      </c>
    </row>
    <row r="13" spans="1:24">
      <c r="A13" s="16" t="s">
        <v>12</v>
      </c>
      <c r="B13" s="17">
        <v>8</v>
      </c>
      <c r="C13" s="17">
        <v>12</v>
      </c>
      <c r="D13" s="16">
        <f t="shared" si="0"/>
        <v>20</v>
      </c>
      <c r="E13" s="16">
        <v>252</v>
      </c>
      <c r="F13" s="18">
        <f t="shared" si="1"/>
        <v>7.9365079365079361E-2</v>
      </c>
      <c r="H13" s="12" t="s">
        <v>13</v>
      </c>
      <c r="I13" s="13">
        <v>8</v>
      </c>
      <c r="J13" s="13">
        <v>10</v>
      </c>
      <c r="K13" s="14">
        <f t="shared" si="2"/>
        <v>18</v>
      </c>
      <c r="L13" s="14">
        <v>243</v>
      </c>
      <c r="M13" s="15">
        <f t="shared" si="3"/>
        <v>7.407407407407407E-2</v>
      </c>
      <c r="O13" s="23" t="s">
        <v>13</v>
      </c>
      <c r="P13" s="24">
        <v>8</v>
      </c>
      <c r="Q13" s="24">
        <v>8</v>
      </c>
      <c r="R13" s="24">
        <f t="shared" si="4"/>
        <v>16</v>
      </c>
      <c r="S13" s="24">
        <v>9</v>
      </c>
      <c r="T13" s="24">
        <v>10</v>
      </c>
      <c r="U13" s="24">
        <f>SUM(S13:T13)</f>
        <v>19</v>
      </c>
      <c r="V13" s="6">
        <f t="shared" si="5"/>
        <v>35</v>
      </c>
      <c r="W13" s="6">
        <v>243</v>
      </c>
      <c r="X13" s="29">
        <f t="shared" si="6"/>
        <v>0.1440329218106996</v>
      </c>
    </row>
    <row r="14" spans="1:24">
      <c r="A14" s="16" t="s">
        <v>21</v>
      </c>
      <c r="B14" s="17">
        <v>1</v>
      </c>
      <c r="C14" s="17">
        <v>1</v>
      </c>
      <c r="D14" s="16">
        <f t="shared" si="0"/>
        <v>2</v>
      </c>
      <c r="E14" s="16">
        <v>27</v>
      </c>
      <c r="F14" s="18">
        <f t="shared" si="1"/>
        <v>7.407407407407407E-2</v>
      </c>
      <c r="H14" s="12" t="s">
        <v>36</v>
      </c>
      <c r="I14" s="13">
        <v>1</v>
      </c>
      <c r="J14" s="13"/>
      <c r="K14" s="14">
        <f t="shared" si="2"/>
        <v>1</v>
      </c>
      <c r="L14" s="14">
        <v>14</v>
      </c>
      <c r="M14" s="15">
        <f t="shared" si="3"/>
        <v>7.1428571428571425E-2</v>
      </c>
      <c r="O14" s="23" t="s">
        <v>11</v>
      </c>
      <c r="P14" s="24">
        <v>13</v>
      </c>
      <c r="Q14" s="24">
        <v>19</v>
      </c>
      <c r="R14" s="24">
        <f t="shared" si="4"/>
        <v>32</v>
      </c>
      <c r="S14" s="24">
        <v>23</v>
      </c>
      <c r="T14" s="24">
        <v>6</v>
      </c>
      <c r="U14" s="24">
        <f>SUM(S14:T14)</f>
        <v>29</v>
      </c>
      <c r="V14" s="6">
        <f t="shared" si="5"/>
        <v>61</v>
      </c>
      <c r="W14" s="6">
        <v>439</v>
      </c>
      <c r="X14" s="29">
        <f t="shared" si="6"/>
        <v>0.13895216400911162</v>
      </c>
    </row>
    <row r="17" spans="1:13">
      <c r="A17" t="s">
        <v>91</v>
      </c>
    </row>
    <row r="18" spans="1:13">
      <c r="A18" s="34" t="s">
        <v>92</v>
      </c>
      <c r="B18" s="34"/>
      <c r="C18" s="34"/>
      <c r="D18" s="34"/>
      <c r="E18" s="34"/>
      <c r="F18" s="34"/>
      <c r="G18" s="34"/>
      <c r="H18" s="34"/>
    </row>
    <row r="19" spans="1:13">
      <c r="A19" s="34" t="s">
        <v>94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>
      <c r="A20" s="34" t="s">
        <v>93</v>
      </c>
      <c r="B20" s="34"/>
      <c r="C20" s="34"/>
      <c r="D20" s="34"/>
      <c r="E20" s="34"/>
      <c r="F20" s="34"/>
    </row>
  </sheetData>
  <mergeCells count="12">
    <mergeCell ref="A20:F20"/>
    <mergeCell ref="A1:F1"/>
    <mergeCell ref="A2:F2"/>
    <mergeCell ref="A3:F3"/>
    <mergeCell ref="A18:H18"/>
    <mergeCell ref="A19:M19"/>
    <mergeCell ref="O1:X1"/>
    <mergeCell ref="O2:X2"/>
    <mergeCell ref="O3:X3"/>
    <mergeCell ref="H1:M1"/>
    <mergeCell ref="H2:M2"/>
    <mergeCell ref="H3:M3"/>
  </mergeCells>
  <phoneticPr fontId="1" type="noConversion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表1至表3 102學年度休退學轉統計表</vt:lpstr>
      <vt:lpstr>表4至表6 102學年度休學率</vt:lpstr>
      <vt:lpstr>表7至表9 102學年度退學率</vt:lpstr>
      <vt:lpstr>表10至表12 102學年度休退學率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2014-10-31T09:20:11Z</cp:lastPrinted>
  <dcterms:created xsi:type="dcterms:W3CDTF">2014-10-30T06:01:31Z</dcterms:created>
  <dcterms:modified xsi:type="dcterms:W3CDTF">2014-10-31T09:20:12Z</dcterms:modified>
</cp:coreProperties>
</file>