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430" yWindow="32760" windowWidth="11445" windowHeight="9540" tabRatio="721" activeTab="0"/>
  </bookViews>
  <sheets>
    <sheet name="3.獎補助分析表(免提會、免逐項審議事項)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#N/A</definedName>
    <definedName name="\z">'[1]人基表89'!#REF!</definedName>
    <definedName name="_Fill" hidden="1">#REF!</definedName>
    <definedName name="oil1">#REF!</definedName>
    <definedName name="oil2">#REF!</definedName>
    <definedName name="_xlnm.Print_Area" localSheetId="0">'3.獎補助分析表(免提會、免逐項審議事項)'!$A$1:$H$45</definedName>
    <definedName name="_xlnm.Print_Titles" localSheetId="0">'3.獎補助分析表(免提會、免逐項審議事項)'!$3:$5</definedName>
    <definedName name="rate">#REF!</definedName>
    <definedName name="rate2">'[3]員額(2)'!#REF!</definedName>
    <definedName name="rate3">'[3]員額(2)'!#REF!</definedName>
    <definedName name="職能表預">'[4]員額(2)'!#REF!</definedName>
    <definedName name="籌設" hidden="1">#REF!</definedName>
  </definedNames>
  <calcPr fullCalcOnLoad="1"/>
</workbook>
</file>

<file path=xl/comments1.xml><?xml version="1.0" encoding="utf-8"?>
<comments xmlns="http://schemas.openxmlformats.org/spreadsheetml/2006/main">
  <authors>
    <author>moejsmpc</author>
  </authors>
  <commentList>
    <comment ref="G4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對地方政府之補助，係用途別4005</t>
        </r>
        <r>
          <rPr>
            <sz val="9"/>
            <rFont val="Tahoma"/>
            <family val="2"/>
          </rPr>
          <t>-4015</t>
        </r>
        <r>
          <rPr>
            <sz val="9"/>
            <rFont val="細明體"/>
            <family val="3"/>
          </rPr>
          <t xml:space="preserve">。
</t>
        </r>
        <r>
          <rPr>
            <b/>
            <sz val="9"/>
            <rFont val="細明體"/>
            <family val="3"/>
          </rPr>
          <t>不包含「</t>
        </r>
        <r>
          <rPr>
            <b/>
            <sz val="9"/>
            <rFont val="Tahoma"/>
            <family val="2"/>
          </rPr>
          <t>4025</t>
        </r>
        <r>
          <rPr>
            <b/>
            <sz val="9"/>
            <rFont val="細明體"/>
            <family val="3"/>
          </rPr>
          <t>政府機關間之補助」。定義「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凡中央各機關、學校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不屬特種基金者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細明體"/>
            <family val="3"/>
          </rPr>
          <t>間之補助款項屬之。」</t>
        </r>
      </text>
    </comment>
  </commentList>
</comments>
</file>

<file path=xl/sharedStrings.xml><?xml version="1.0" encoding="utf-8"?>
<sst xmlns="http://schemas.openxmlformats.org/spreadsheetml/2006/main" count="54" uniqueCount="49">
  <si>
    <t>合計</t>
  </si>
  <si>
    <t>一般行政</t>
  </si>
  <si>
    <t>高等教育行政及督導</t>
  </si>
  <si>
    <t>技術職業教育行政及督導</t>
  </si>
  <si>
    <t>國立大學校院教學與研究輔助</t>
  </si>
  <si>
    <t>私立學校教學獎助</t>
  </si>
  <si>
    <t>國立高級中等學校教學與訓輔輔助</t>
  </si>
  <si>
    <t>國立大學校院校務及附設醫院基金</t>
  </si>
  <si>
    <t>單位：千元</t>
  </si>
  <si>
    <t>工作計畫</t>
  </si>
  <si>
    <t>(A)</t>
  </si>
  <si>
    <t>註:</t>
  </si>
  <si>
    <t>(B)</t>
  </si>
  <si>
    <t>(D)</t>
  </si>
  <si>
    <t>1.(B)係指屬於維持中央主管教育行政機關與所屬教育機構、公立學校運作所需者。</t>
  </si>
  <si>
    <t>免提會審議事項(基本運作
需求)</t>
  </si>
  <si>
    <t>(C)</t>
  </si>
  <si>
    <t>對地方政府
之補助</t>
  </si>
  <si>
    <t>師資培育與藝術教育行政及督導</t>
  </si>
  <si>
    <t>終身教育行政及督導</t>
  </si>
  <si>
    <t>國立臺灣藝術教育館行政及推展</t>
  </si>
  <si>
    <t>學生事務與特殊教育行政及督導</t>
  </si>
  <si>
    <t>資訊與科技教育行政及督導</t>
  </si>
  <si>
    <t>國際及兩岸教育交流</t>
  </si>
  <si>
    <t>國民及學前教育署</t>
  </si>
  <si>
    <t>國民及學前教育行政及督導</t>
  </si>
  <si>
    <t>體育署</t>
  </si>
  <si>
    <t>青年發展署</t>
  </si>
  <si>
    <t>國家教育研究院</t>
  </si>
  <si>
    <t>教育部</t>
  </si>
  <si>
    <t>學校體育教育</t>
  </si>
  <si>
    <t>青年生涯輔導</t>
  </si>
  <si>
    <t>青年公共參與</t>
  </si>
  <si>
    <t>青年國際及體驗學習</t>
  </si>
  <si>
    <t xml:space="preserve">     (1)屬於人事費性質之補助，(2)依合約必須支付之分年延續性補助計畫經費，以及(3)依法律義務或按固定補助標準編列之補助款。</t>
  </si>
  <si>
    <t>交通及運輸設備</t>
  </si>
  <si>
    <t>國立高級中等學校校務基金</t>
  </si>
  <si>
    <t>臺務業務活動</t>
  </si>
  <si>
    <t>教育研究研習與推廣</t>
  </si>
  <si>
    <t>免逐項審議事項</t>
  </si>
  <si>
    <t>小計</t>
  </si>
  <si>
    <t>國立教育廣播電臺</t>
  </si>
  <si>
    <t>學校教職員暨社教機構聘任人員退休撫卹給付</t>
  </si>
  <si>
    <t>設備及投資(投資部分)總額
(2級用途別：3045)</t>
  </si>
  <si>
    <t>獎補助費總額
(2級用途別：
4005~4090)</t>
  </si>
  <si>
    <t>教育部○○年度主管獎補助費提會審議情形分析表
(以110年度法定預算為例)</t>
  </si>
  <si>
    <t>應提會審議範圍=(A)-(B)</t>
  </si>
  <si>
    <t>2.(C)係指預算書中獎補助費項下之4005~4090等之預算，與「設備及投資」項下用途別科目為3045之預算，但不含維持基本運作所需者。</t>
  </si>
  <si>
    <t>3.(D)係指彙整提審議委員會通過，授權由教育部各單位及所屬機關(構)依相關規定及標準執行，包括：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</si>
</sst>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_-* #,##0_-;\-* #,##0_-;_-* &quot;-&quot;??_-;_-@_-"/>
    <numFmt numFmtId="179" formatCode="_-* #,##0.0_-;\-* #,##0.0_-;_-* &quot;-&quot;??_-;_-@_-"/>
    <numFmt numFmtId="180" formatCode="#,##0.00_);[Red]\(#,##0.00\)"/>
    <numFmt numFmtId="181" formatCode="\(0.00%\)"/>
    <numFmt numFmtId="182" formatCode="#,##0.0_ "/>
    <numFmt numFmtId="183" formatCode="0.0_ "/>
    <numFmt numFmtId="184" formatCode="#,##0.0_);[Red]\(#,##0.0\)"/>
    <numFmt numFmtId="185" formatCode="0.0%"/>
    <numFmt numFmtId="186" formatCode="\(0.0%\)"/>
    <numFmt numFmtId="187" formatCode="#,##0_);\(#,##0\)"/>
    <numFmt numFmtId="188" formatCode="\-* #,##0.0_-;\-* #,##0.0_-;_-* &quot;-&quot;??_-;_-@_-"/>
    <numFmt numFmtId="189" formatCode="\-\ #,##0\ ;\-* #,##0.0_-;_-* &quot;-&quot;??_-;_-@_-"/>
    <numFmt numFmtId="190" formatCode="#,##0.00_ "/>
    <numFmt numFmtId="191" formatCode="0.00_ "/>
    <numFmt numFmtId="192" formatCode="#,##0.0"/>
    <numFmt numFmtId="193" formatCode="0.0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\-\ #,##0\ ;\-* #,##0_-;_-* &quot;-&quot;??_-;_-@_-"/>
    <numFmt numFmtId="198" formatCode="[$€-2]\ #,##0.00_);[Red]\([$€-2]\ #,##0.00\)"/>
    <numFmt numFmtId="199" formatCode="[$-404]AM/PM\ hh:mm:ss"/>
    <numFmt numFmtId="200" formatCode="0.0_);[Red]\(0.0\)"/>
  </numFmts>
  <fonts count="5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8"/>
      <name val="標楷體"/>
      <family val="4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8"/>
      <color indexed="8"/>
      <name val="細明體"/>
      <family val="3"/>
    </font>
    <font>
      <sz val="18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20"/>
      <color indexed="8"/>
      <name val="標楷體"/>
      <family val="4"/>
    </font>
    <font>
      <b/>
      <sz val="1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2" applyNumberFormat="0" applyAlignment="0" applyProtection="0"/>
    <xf numFmtId="0" fontId="51" fillId="20" borderId="8" applyNumberFormat="0" applyAlignment="0" applyProtection="0"/>
    <xf numFmtId="0" fontId="52" fillId="28" borderId="9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6" fillId="0" borderId="0" xfId="33" applyFont="1" applyBorder="1" applyAlignment="1">
      <alignment horizontal="center" vertical="center"/>
      <protection/>
    </xf>
    <xf numFmtId="0" fontId="5" fillId="0" borderId="0" xfId="33" applyFont="1">
      <alignment/>
      <protection/>
    </xf>
    <xf numFmtId="0" fontId="6" fillId="0" borderId="0" xfId="0" applyFont="1" applyBorder="1" applyAlignment="1">
      <alignment horizontal="center" vertical="center"/>
    </xf>
    <xf numFmtId="0" fontId="5" fillId="0" borderId="0" xfId="33" applyFont="1" applyFill="1">
      <alignment/>
      <protection/>
    </xf>
    <xf numFmtId="0" fontId="4" fillId="0" borderId="0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" vertical="center"/>
      <protection/>
    </xf>
    <xf numFmtId="0" fontId="8" fillId="0" borderId="0" xfId="33" applyFont="1">
      <alignment/>
      <protection/>
    </xf>
    <xf numFmtId="178" fontId="5" fillId="0" borderId="0" xfId="33" applyNumberFormat="1" applyFont="1" applyFill="1">
      <alignment/>
      <protection/>
    </xf>
    <xf numFmtId="178" fontId="5" fillId="0" borderId="0" xfId="33" applyNumberFormat="1" applyFont="1">
      <alignment/>
      <protection/>
    </xf>
    <xf numFmtId="0" fontId="7" fillId="0" borderId="10" xfId="33" applyFont="1" applyFill="1" applyBorder="1" applyAlignment="1">
      <alignment horizontal="right" vertical="center"/>
      <protection/>
    </xf>
    <xf numFmtId="0" fontId="16" fillId="30" borderId="11" xfId="33" applyFont="1" applyFill="1" applyBorder="1">
      <alignment/>
      <protection/>
    </xf>
    <xf numFmtId="178" fontId="16" fillId="31" borderId="11" xfId="34" applyNumberFormat="1" applyFont="1" applyFill="1" applyBorder="1" applyAlignment="1">
      <alignment vertical="center"/>
    </xf>
    <xf numFmtId="0" fontId="16" fillId="0" borderId="11" xfId="33" applyFont="1" applyBorder="1">
      <alignment/>
      <protection/>
    </xf>
    <xf numFmtId="178" fontId="16" fillId="0" borderId="11" xfId="34" applyNumberFormat="1" applyFont="1" applyFill="1" applyBorder="1" applyAlignment="1">
      <alignment vertical="center"/>
    </xf>
    <xf numFmtId="0" fontId="15" fillId="0" borderId="11" xfId="33" applyFont="1" applyBorder="1" applyAlignment="1">
      <alignment horizontal="left" vertical="center" wrapText="1" indent="1"/>
      <protection/>
    </xf>
    <xf numFmtId="178" fontId="15" fillId="0" borderId="11" xfId="34" applyNumberFormat="1" applyFont="1" applyFill="1" applyBorder="1" applyAlignment="1">
      <alignment vertical="center"/>
    </xf>
    <xf numFmtId="176" fontId="15" fillId="0" borderId="11" xfId="34" applyNumberFormat="1" applyFont="1" applyFill="1" applyBorder="1" applyAlignment="1">
      <alignment vertical="center"/>
    </xf>
    <xf numFmtId="178" fontId="14" fillId="0" borderId="11" xfId="34" applyNumberFormat="1" applyFont="1" applyFill="1" applyBorder="1" applyAlignment="1">
      <alignment vertical="center"/>
    </xf>
    <xf numFmtId="0" fontId="15" fillId="0" borderId="11" xfId="33" applyFont="1" applyFill="1" applyBorder="1" applyAlignment="1">
      <alignment horizontal="left" vertical="center" wrapText="1" indent="1"/>
      <protection/>
    </xf>
    <xf numFmtId="0" fontId="16" fillId="0" borderId="11" xfId="33" applyFont="1" applyFill="1" applyBorder="1" applyAlignment="1">
      <alignment horizontal="left" vertical="center" wrapText="1"/>
      <protection/>
    </xf>
    <xf numFmtId="176" fontId="16" fillId="0" borderId="11" xfId="34" applyNumberFormat="1" applyFont="1" applyFill="1" applyBorder="1" applyAlignment="1">
      <alignment vertical="center"/>
    </xf>
    <xf numFmtId="0" fontId="16" fillId="0" borderId="11" xfId="33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12" xfId="33" applyFont="1" applyFill="1" applyBorder="1" applyAlignment="1">
      <alignment vertical="center" wrapText="1"/>
      <protection/>
    </xf>
    <xf numFmtId="0" fontId="15" fillId="0" borderId="13" xfId="33" applyFont="1" applyFill="1" applyBorder="1" applyAlignment="1">
      <alignment horizontal="center"/>
      <protection/>
    </xf>
    <xf numFmtId="176" fontId="22" fillId="0" borderId="11" xfId="34" applyNumberFormat="1" applyFont="1" applyFill="1" applyBorder="1" applyAlignment="1">
      <alignment vertical="center"/>
    </xf>
    <xf numFmtId="0" fontId="21" fillId="0" borderId="0" xfId="33" applyFont="1" applyBorder="1" applyAlignment="1">
      <alignment horizontal="center" vertical="center" wrapText="1"/>
      <protection/>
    </xf>
    <xf numFmtId="49" fontId="19" fillId="0" borderId="0" xfId="0" applyNumberFormat="1" applyFont="1" applyBorder="1" applyAlignment="1">
      <alignment horizontal="left" vertical="center"/>
    </xf>
    <xf numFmtId="0" fontId="15" fillId="0" borderId="14" xfId="33" applyFont="1" applyFill="1" applyBorder="1" applyAlignment="1">
      <alignment horizontal="center" vertical="center" wrapText="1"/>
      <protection/>
    </xf>
    <xf numFmtId="0" fontId="15" fillId="0" borderId="15" xfId="33" applyFont="1" applyFill="1" applyBorder="1" applyAlignment="1">
      <alignment horizontal="center" vertical="center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0" fontId="15" fillId="0" borderId="16" xfId="33" applyFont="1" applyFill="1" applyBorder="1" applyAlignment="1">
      <alignment horizontal="center" vertical="center" wrapText="1"/>
      <protection/>
    </xf>
    <xf numFmtId="0" fontId="15" fillId="0" borderId="17" xfId="33" applyFont="1" applyFill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center" wrapText="1"/>
      <protection/>
    </xf>
    <xf numFmtId="0" fontId="15" fillId="0" borderId="16" xfId="33" applyFont="1" applyFill="1" applyBorder="1" applyAlignment="1">
      <alignment horizontal="center" vertical="top" wrapText="1"/>
      <protection/>
    </xf>
    <xf numFmtId="0" fontId="15" fillId="0" borderId="13" xfId="33" applyFont="1" applyFill="1" applyBorder="1" applyAlignment="1">
      <alignment horizontal="center" vertical="top" wrapText="1"/>
      <protection/>
    </xf>
    <xf numFmtId="0" fontId="20" fillId="0" borderId="0" xfId="0" applyFont="1" applyAlignment="1">
      <alignment vertical="center"/>
    </xf>
    <xf numFmtId="0" fontId="15" fillId="0" borderId="16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center" vertical="center"/>
      <protection/>
    </xf>
    <xf numFmtId="49" fontId="15" fillId="0" borderId="16" xfId="33" applyNumberFormat="1" applyFont="1" applyFill="1" applyBorder="1" applyAlignment="1">
      <alignment horizontal="center" vertical="center" wrapText="1"/>
      <protection/>
    </xf>
    <xf numFmtId="49" fontId="15" fillId="0" borderId="17" xfId="33" applyNumberFormat="1" applyFont="1" applyFill="1" applyBorder="1" applyAlignment="1">
      <alignment horizontal="center" vertical="center" wrapText="1"/>
      <protection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8各項費用彙計表-單位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152400</xdr:rowOff>
    </xdr:from>
    <xdr:to>
      <xdr:col>0</xdr:col>
      <xdr:colOff>2019300</xdr:colOff>
      <xdr:row>0</xdr:row>
      <xdr:rowOff>552450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342900" y="152400"/>
          <a:ext cx="1676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附表十一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89&#38928;&#31639;\89&#22283;&#20013;&#20154;&#26989;&#32147;&#36027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  <sheetName val="Sheet3"/>
      <sheetName val="比較"/>
      <sheetName val="總表"/>
      <sheetName val="線性關係"/>
      <sheetName val="1-3款"/>
      <sheetName val="1-3款(人數)"/>
      <sheetName val="1-1.5"/>
      <sheetName val="1.0~1.5倍(人數)"/>
      <sheetName val="1.5-2.5"/>
      <sheetName val="1.5~2.5倍(人數)"/>
      <sheetName val="92.4-93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="60" zoomScaleNormal="110" zoomScalePageLayoutView="0" workbookViewId="0" topLeftCell="A1">
      <pane xSplit="1" ySplit="4" topLeftCell="B41" activePane="bottomRight" state="frozen"/>
      <selection pane="topLeft" activeCell="D18" activeCellId="3" sqref="E10 E25 D26 D18"/>
      <selection pane="topRight" activeCell="D18" activeCellId="3" sqref="E10 E25 D26 D18"/>
      <selection pane="bottomLeft" activeCell="D18" activeCellId="3" sqref="E10 E25 D26 D18"/>
      <selection pane="bottomRight" activeCell="C51" sqref="C51"/>
    </sheetView>
  </sheetViews>
  <sheetFormatPr defaultColWidth="9.00390625" defaultRowHeight="16.5"/>
  <cols>
    <col min="1" max="1" width="33.375" style="2" customWidth="1"/>
    <col min="2" max="2" width="22.625" style="2" customWidth="1"/>
    <col min="3" max="3" width="24.875" style="4" customWidth="1"/>
    <col min="4" max="4" width="26.50390625" style="4" bestFit="1" customWidth="1"/>
    <col min="5" max="5" width="23.00390625" style="4" customWidth="1"/>
    <col min="6" max="6" width="24.875" style="2" customWidth="1"/>
    <col min="7" max="7" width="23.25390625" style="4" customWidth="1"/>
    <col min="8" max="8" width="24.625" style="4" bestFit="1" customWidth="1"/>
    <col min="9" max="16384" width="9.00390625" style="2" customWidth="1"/>
  </cols>
  <sheetData>
    <row r="1" spans="1:8" s="1" customFormat="1" ht="63.75" customHeight="1">
      <c r="A1" s="32" t="s">
        <v>45</v>
      </c>
      <c r="B1" s="32"/>
      <c r="C1" s="32"/>
      <c r="D1" s="32"/>
      <c r="E1" s="32"/>
      <c r="F1" s="32"/>
      <c r="G1" s="32"/>
      <c r="H1" s="32"/>
    </row>
    <row r="2" ht="16.5" customHeight="1">
      <c r="H2" s="10" t="s">
        <v>8</v>
      </c>
    </row>
    <row r="3" spans="1:8" s="5" customFormat="1" ht="42" customHeight="1">
      <c r="A3" s="43" t="s">
        <v>9</v>
      </c>
      <c r="B3" s="37" t="s">
        <v>43</v>
      </c>
      <c r="C3" s="37" t="s">
        <v>44</v>
      </c>
      <c r="D3" s="37" t="s">
        <v>40</v>
      </c>
      <c r="E3" s="46" t="s">
        <v>15</v>
      </c>
      <c r="F3" s="34" t="s">
        <v>46</v>
      </c>
      <c r="G3" s="35"/>
      <c r="H3" s="36" t="s">
        <v>39</v>
      </c>
    </row>
    <row r="4" spans="1:8" s="5" customFormat="1" ht="42" customHeight="1">
      <c r="A4" s="44"/>
      <c r="B4" s="38"/>
      <c r="C4" s="38"/>
      <c r="D4" s="38"/>
      <c r="E4" s="47"/>
      <c r="F4" s="29"/>
      <c r="G4" s="40" t="s">
        <v>17</v>
      </c>
      <c r="H4" s="37"/>
    </row>
    <row r="5" spans="1:8" s="1" customFormat="1" ht="25.5">
      <c r="A5" s="45"/>
      <c r="B5" s="39"/>
      <c r="C5" s="39"/>
      <c r="D5" s="30" t="s">
        <v>10</v>
      </c>
      <c r="E5" s="30" t="s">
        <v>12</v>
      </c>
      <c r="F5" s="30" t="s">
        <v>16</v>
      </c>
      <c r="G5" s="41"/>
      <c r="H5" s="30" t="s">
        <v>13</v>
      </c>
    </row>
    <row r="6" spans="1:8" s="6" customFormat="1" ht="25.5">
      <c r="A6" s="11" t="s">
        <v>0</v>
      </c>
      <c r="B6" s="12">
        <f>+B7+B21+B27+B29+B38+B34</f>
        <v>9853046</v>
      </c>
      <c r="C6" s="12">
        <f>+C7+C21+C27+C29+C38+C34</f>
        <v>221983026</v>
      </c>
      <c r="D6" s="12">
        <f>+D7+D21+D27+D29+D38+D34</f>
        <v>231836072</v>
      </c>
      <c r="E6" s="12">
        <f>+E7+E21+E27+E29+E38+E34</f>
        <v>75887663</v>
      </c>
      <c r="F6" s="12">
        <f>+F7+F21+F27+F29+F38+F34</f>
        <v>155948409</v>
      </c>
      <c r="G6" s="12">
        <f>+G7+G21+G27+G29+G38+G34</f>
        <v>74868349</v>
      </c>
      <c r="H6" s="12">
        <f>+H7+H21+H27+H29+H38+H34</f>
        <v>82964256</v>
      </c>
    </row>
    <row r="7" spans="1:8" s="6" customFormat="1" ht="25.5">
      <c r="A7" s="13" t="s">
        <v>29</v>
      </c>
      <c r="B7" s="14">
        <f aca="true" t="shared" si="0" ref="B7:H7">SUM(B8:B20)</f>
        <v>7286148</v>
      </c>
      <c r="C7" s="14">
        <f t="shared" si="0"/>
        <v>105391630</v>
      </c>
      <c r="D7" s="14">
        <f t="shared" si="0"/>
        <v>112677778</v>
      </c>
      <c r="E7" s="14">
        <f t="shared" si="0"/>
        <v>49197482</v>
      </c>
      <c r="F7" s="14">
        <f t="shared" si="0"/>
        <v>63480296</v>
      </c>
      <c r="G7" s="14">
        <f t="shared" si="0"/>
        <v>2211697</v>
      </c>
      <c r="H7" s="14">
        <f t="shared" si="0"/>
        <v>25507640</v>
      </c>
    </row>
    <row r="8" spans="1:8" ht="25.5">
      <c r="A8" s="15" t="s">
        <v>1</v>
      </c>
      <c r="B8" s="16">
        <v>835</v>
      </c>
      <c r="C8" s="16">
        <v>204941</v>
      </c>
      <c r="D8" s="16">
        <f>+B8+C8</f>
        <v>205776</v>
      </c>
      <c r="E8" s="16"/>
      <c r="F8" s="16">
        <f>+D8-E8</f>
        <v>205776</v>
      </c>
      <c r="G8" s="17"/>
      <c r="H8" s="18">
        <v>4860</v>
      </c>
    </row>
    <row r="9" spans="1:8" ht="29.25" customHeight="1">
      <c r="A9" s="15" t="s">
        <v>2</v>
      </c>
      <c r="B9" s="16">
        <v>2050374</v>
      </c>
      <c r="C9" s="16">
        <v>13628457</v>
      </c>
      <c r="D9" s="16">
        <f aca="true" t="shared" si="1" ref="D9:D39">+B9+C9</f>
        <v>15678831</v>
      </c>
      <c r="E9" s="16"/>
      <c r="F9" s="16">
        <f aca="true" t="shared" si="2" ref="F9:F20">+D9-E9</f>
        <v>15678831</v>
      </c>
      <c r="G9" s="17"/>
      <c r="H9" s="18">
        <v>9500</v>
      </c>
    </row>
    <row r="10" spans="1:8" ht="54" customHeight="1">
      <c r="A10" s="15" t="s">
        <v>3</v>
      </c>
      <c r="B10" s="16">
        <v>968451</v>
      </c>
      <c r="C10" s="16">
        <v>7157102</v>
      </c>
      <c r="D10" s="16">
        <f t="shared" si="1"/>
        <v>8125553</v>
      </c>
      <c r="E10" s="16"/>
      <c r="F10" s="16">
        <f t="shared" si="2"/>
        <v>8125553</v>
      </c>
      <c r="G10" s="17">
        <v>1567</v>
      </c>
      <c r="H10" s="18">
        <v>755855</v>
      </c>
    </row>
    <row r="11" spans="1:8" ht="54" customHeight="1">
      <c r="A11" s="15" t="s">
        <v>4</v>
      </c>
      <c r="B11" s="16"/>
      <c r="C11" s="16">
        <v>45953051</v>
      </c>
      <c r="D11" s="16">
        <f t="shared" si="1"/>
        <v>45953051</v>
      </c>
      <c r="E11" s="16">
        <v>45953051</v>
      </c>
      <c r="F11" s="16"/>
      <c r="G11" s="17"/>
      <c r="H11" s="18"/>
    </row>
    <row r="12" spans="1:8" ht="25.5">
      <c r="A12" s="15" t="s">
        <v>5</v>
      </c>
      <c r="B12" s="16"/>
      <c r="C12" s="16">
        <v>25227578</v>
      </c>
      <c r="D12" s="16">
        <f t="shared" si="1"/>
        <v>25227578</v>
      </c>
      <c r="E12" s="16"/>
      <c r="F12" s="16">
        <f t="shared" si="2"/>
        <v>25227578</v>
      </c>
      <c r="G12" s="17"/>
      <c r="H12" s="18">
        <v>18652420</v>
      </c>
    </row>
    <row r="13" spans="1:8" ht="54" customHeight="1">
      <c r="A13" s="15" t="s">
        <v>18</v>
      </c>
      <c r="B13" s="16">
        <v>20646</v>
      </c>
      <c r="C13" s="16">
        <v>828163</v>
      </c>
      <c r="D13" s="16">
        <f t="shared" si="1"/>
        <v>848809</v>
      </c>
      <c r="E13" s="16"/>
      <c r="F13" s="16">
        <f t="shared" si="2"/>
        <v>848809</v>
      </c>
      <c r="G13" s="17">
        <v>392276</v>
      </c>
      <c r="H13" s="18">
        <v>50524</v>
      </c>
    </row>
    <row r="14" spans="1:8" ht="25.5">
      <c r="A14" s="15" t="s">
        <v>19</v>
      </c>
      <c r="B14" s="16">
        <v>290083</v>
      </c>
      <c r="C14" s="16">
        <v>1907194</v>
      </c>
      <c r="D14" s="16">
        <f t="shared" si="1"/>
        <v>2197277</v>
      </c>
      <c r="E14" s="16"/>
      <c r="F14" s="16">
        <f t="shared" si="2"/>
        <v>2197277</v>
      </c>
      <c r="G14" s="17">
        <v>1276530</v>
      </c>
      <c r="H14" s="18"/>
    </row>
    <row r="15" spans="1:8" ht="54" customHeight="1">
      <c r="A15" s="19" t="s">
        <v>20</v>
      </c>
      <c r="B15" s="16"/>
      <c r="C15" s="16">
        <v>3038</v>
      </c>
      <c r="D15" s="16">
        <f t="shared" si="1"/>
        <v>3038</v>
      </c>
      <c r="E15" s="16"/>
      <c r="F15" s="16">
        <f t="shared" si="2"/>
        <v>3038</v>
      </c>
      <c r="G15" s="17"/>
      <c r="H15" s="18">
        <v>48</v>
      </c>
    </row>
    <row r="16" spans="1:8" ht="54" customHeight="1">
      <c r="A16" s="15" t="s">
        <v>21</v>
      </c>
      <c r="B16" s="16">
        <v>42502</v>
      </c>
      <c r="C16" s="16">
        <v>1632243</v>
      </c>
      <c r="D16" s="16">
        <f t="shared" si="1"/>
        <v>1674745</v>
      </c>
      <c r="E16" s="16"/>
      <c r="F16" s="16">
        <f t="shared" si="2"/>
        <v>1674745</v>
      </c>
      <c r="G16" s="17">
        <v>27351</v>
      </c>
      <c r="H16" s="18">
        <v>546403</v>
      </c>
    </row>
    <row r="17" spans="1:8" ht="55.5" customHeight="1">
      <c r="A17" s="15" t="s">
        <v>22</v>
      </c>
      <c r="B17" s="16">
        <v>54812</v>
      </c>
      <c r="C17" s="16">
        <v>1378161</v>
      </c>
      <c r="D17" s="16">
        <f t="shared" si="1"/>
        <v>1432973</v>
      </c>
      <c r="E17" s="16"/>
      <c r="F17" s="16">
        <f t="shared" si="2"/>
        <v>1432973</v>
      </c>
      <c r="G17" s="17">
        <v>503685</v>
      </c>
      <c r="H17" s="18">
        <v>24384</v>
      </c>
    </row>
    <row r="18" spans="1:8" ht="25.5">
      <c r="A18" s="15" t="s">
        <v>23</v>
      </c>
      <c r="B18" s="16">
        <v>529</v>
      </c>
      <c r="C18" s="16">
        <v>2194450</v>
      </c>
      <c r="D18" s="16">
        <f t="shared" si="1"/>
        <v>2194979</v>
      </c>
      <c r="E18" s="16"/>
      <c r="F18" s="16">
        <f t="shared" si="2"/>
        <v>2194979</v>
      </c>
      <c r="G18" s="17">
        <v>10288</v>
      </c>
      <c r="H18" s="18">
        <v>186394</v>
      </c>
    </row>
    <row r="19" spans="1:8" ht="54" customHeight="1">
      <c r="A19" s="15" t="s">
        <v>7</v>
      </c>
      <c r="B19" s="16">
        <v>3857916</v>
      </c>
      <c r="C19" s="16"/>
      <c r="D19" s="16">
        <f t="shared" si="1"/>
        <v>3857916</v>
      </c>
      <c r="E19" s="16">
        <v>3244431</v>
      </c>
      <c r="F19" s="16">
        <f t="shared" si="2"/>
        <v>613485</v>
      </c>
      <c r="G19" s="17"/>
      <c r="H19" s="18"/>
    </row>
    <row r="20" spans="1:8" ht="75.75" customHeight="1">
      <c r="A20" s="19" t="s">
        <v>42</v>
      </c>
      <c r="B20" s="16"/>
      <c r="C20" s="16">
        <v>5277252</v>
      </c>
      <c r="D20" s="16">
        <f t="shared" si="1"/>
        <v>5277252</v>
      </c>
      <c r="E20" s="16"/>
      <c r="F20" s="16">
        <f t="shared" si="2"/>
        <v>5277252</v>
      </c>
      <c r="G20" s="17"/>
      <c r="H20" s="18">
        <v>5277252</v>
      </c>
    </row>
    <row r="21" spans="1:11" s="7" customFormat="1" ht="25.5">
      <c r="A21" s="20" t="s">
        <v>24</v>
      </c>
      <c r="B21" s="14">
        <f>SUM(B22:B26)</f>
        <v>2014931</v>
      </c>
      <c r="C21" s="14">
        <f aca="true" t="shared" si="3" ref="C21:H21">SUM(C22:C26)</f>
        <v>114199655</v>
      </c>
      <c r="D21" s="14">
        <f t="shared" si="3"/>
        <v>116214586</v>
      </c>
      <c r="E21" s="14">
        <f t="shared" si="3"/>
        <v>26690181</v>
      </c>
      <c r="F21" s="14">
        <f t="shared" si="3"/>
        <v>89524405</v>
      </c>
      <c r="G21" s="14">
        <f t="shared" si="3"/>
        <v>70820123</v>
      </c>
      <c r="H21" s="14">
        <f t="shared" si="3"/>
        <v>57456160</v>
      </c>
      <c r="I21" s="2"/>
      <c r="J21" s="2"/>
      <c r="K21" s="2"/>
    </row>
    <row r="22" spans="1:11" ht="25.5">
      <c r="A22" s="19" t="s">
        <v>1</v>
      </c>
      <c r="B22" s="16"/>
      <c r="C22" s="16">
        <v>330</v>
      </c>
      <c r="D22" s="16">
        <f t="shared" si="1"/>
        <v>330</v>
      </c>
      <c r="E22" s="16"/>
      <c r="F22" s="16">
        <f>+D22-E22</f>
        <v>330</v>
      </c>
      <c r="G22" s="17"/>
      <c r="H22" s="18">
        <v>330</v>
      </c>
      <c r="I22" s="7"/>
      <c r="J22" s="7"/>
      <c r="K22" s="7"/>
    </row>
    <row r="23" spans="1:8" ht="48.75" customHeight="1">
      <c r="A23" s="19" t="s">
        <v>25</v>
      </c>
      <c r="B23" s="16">
        <v>1093585</v>
      </c>
      <c r="C23" s="16">
        <v>88021095</v>
      </c>
      <c r="D23" s="16">
        <f t="shared" si="1"/>
        <v>89114680</v>
      </c>
      <c r="E23" s="16"/>
      <c r="F23" s="16">
        <f>+D23-E23</f>
        <v>89114680</v>
      </c>
      <c r="G23" s="17">
        <v>70820123</v>
      </c>
      <c r="H23" s="18">
        <v>57455830</v>
      </c>
    </row>
    <row r="24" spans="1:8" ht="54" customHeight="1">
      <c r="A24" s="19" t="s">
        <v>6</v>
      </c>
      <c r="B24" s="16"/>
      <c r="C24" s="16">
        <v>26178230</v>
      </c>
      <c r="D24" s="16">
        <f t="shared" si="1"/>
        <v>26178230</v>
      </c>
      <c r="E24" s="16">
        <v>26178230</v>
      </c>
      <c r="F24" s="16"/>
      <c r="G24" s="17"/>
      <c r="H24" s="16"/>
    </row>
    <row r="25" spans="1:8" ht="54" customHeight="1">
      <c r="A25" s="19" t="s">
        <v>36</v>
      </c>
      <c r="B25" s="16">
        <v>921346</v>
      </c>
      <c r="C25" s="16"/>
      <c r="D25" s="16">
        <f t="shared" si="1"/>
        <v>921346</v>
      </c>
      <c r="E25" s="16">
        <v>511951</v>
      </c>
      <c r="F25" s="16">
        <f>+D25-E25</f>
        <v>409395</v>
      </c>
      <c r="G25" s="17"/>
      <c r="H25" s="16"/>
    </row>
    <row r="26" spans="1:8" ht="25.5">
      <c r="A26" s="19" t="s">
        <v>35</v>
      </c>
      <c r="B26" s="16"/>
      <c r="C26" s="16"/>
      <c r="D26" s="16"/>
      <c r="E26" s="16"/>
      <c r="F26" s="16"/>
      <c r="G26" s="17"/>
      <c r="H26" s="16"/>
    </row>
    <row r="27" spans="1:11" s="7" customFormat="1" ht="25.5">
      <c r="A27" s="20" t="s">
        <v>26</v>
      </c>
      <c r="B27" s="14">
        <f>+B28</f>
        <v>551967</v>
      </c>
      <c r="C27" s="14">
        <f>+C28</f>
        <v>2235415</v>
      </c>
      <c r="D27" s="14">
        <f>+D28</f>
        <v>2787382</v>
      </c>
      <c r="E27" s="21"/>
      <c r="F27" s="14">
        <f>+F28</f>
        <v>2787382</v>
      </c>
      <c r="G27" s="21">
        <f>+G28</f>
        <v>1836044</v>
      </c>
      <c r="H27" s="31"/>
      <c r="I27" s="2"/>
      <c r="J27" s="2"/>
      <c r="K27" s="2"/>
    </row>
    <row r="28" spans="1:11" ht="25.5">
      <c r="A28" s="15" t="s">
        <v>30</v>
      </c>
      <c r="B28" s="16">
        <v>551967</v>
      </c>
      <c r="C28" s="16">
        <v>2235415</v>
      </c>
      <c r="D28" s="16">
        <f>+B28+C28</f>
        <v>2787382</v>
      </c>
      <c r="E28" s="16"/>
      <c r="F28" s="16">
        <f>+D28-E28</f>
        <v>2787382</v>
      </c>
      <c r="G28" s="17">
        <v>1836044</v>
      </c>
      <c r="H28" s="18"/>
      <c r="I28" s="7"/>
      <c r="J28" s="7"/>
      <c r="K28" s="7"/>
    </row>
    <row r="29" spans="1:11" s="7" customFormat="1" ht="25.5">
      <c r="A29" s="22" t="s">
        <v>27</v>
      </c>
      <c r="B29" s="14"/>
      <c r="C29" s="14">
        <f>SUM(C30:C33)</f>
        <v>155713</v>
      </c>
      <c r="D29" s="14">
        <f>SUM(D30:D33)</f>
        <v>155713</v>
      </c>
      <c r="E29" s="14"/>
      <c r="F29" s="14">
        <f>SUM(F30:F33)</f>
        <v>155713</v>
      </c>
      <c r="G29" s="14">
        <f>SUM(G30:G33)</f>
        <v>485</v>
      </c>
      <c r="H29" s="14">
        <f>SUM(H30:H33)</f>
        <v>96</v>
      </c>
      <c r="I29" s="2"/>
      <c r="J29" s="2"/>
      <c r="K29" s="2"/>
    </row>
    <row r="30" spans="1:11" ht="25.5">
      <c r="A30" s="15" t="s">
        <v>1</v>
      </c>
      <c r="B30" s="16"/>
      <c r="C30" s="16">
        <v>96</v>
      </c>
      <c r="D30" s="16">
        <f t="shared" si="1"/>
        <v>96</v>
      </c>
      <c r="E30" s="16"/>
      <c r="F30" s="16">
        <f>+D30-E30</f>
        <v>96</v>
      </c>
      <c r="G30" s="17"/>
      <c r="H30" s="18">
        <v>96</v>
      </c>
      <c r="I30" s="7"/>
      <c r="J30" s="7"/>
      <c r="K30" s="7"/>
    </row>
    <row r="31" spans="1:8" ht="25.5">
      <c r="A31" s="15" t="s">
        <v>31</v>
      </c>
      <c r="B31" s="16"/>
      <c r="C31" s="16">
        <v>79286</v>
      </c>
      <c r="D31" s="16">
        <f t="shared" si="1"/>
        <v>79286</v>
      </c>
      <c r="E31" s="16"/>
      <c r="F31" s="16">
        <f aca="true" t="shared" si="4" ref="F31:F36">+D31-E31</f>
        <v>79286</v>
      </c>
      <c r="G31" s="17">
        <v>200</v>
      </c>
      <c r="H31" s="18"/>
    </row>
    <row r="32" spans="1:8" ht="25.5">
      <c r="A32" s="15" t="s">
        <v>32</v>
      </c>
      <c r="B32" s="16"/>
      <c r="C32" s="16">
        <v>13182</v>
      </c>
      <c r="D32" s="16">
        <f t="shared" si="1"/>
        <v>13182</v>
      </c>
      <c r="E32" s="16"/>
      <c r="F32" s="16">
        <f t="shared" si="4"/>
        <v>13182</v>
      </c>
      <c r="G32" s="17">
        <v>50</v>
      </c>
      <c r="H32" s="18"/>
    </row>
    <row r="33" spans="1:8" ht="25.5">
      <c r="A33" s="15" t="s">
        <v>33</v>
      </c>
      <c r="B33" s="16"/>
      <c r="C33" s="16">
        <v>63149</v>
      </c>
      <c r="D33" s="16">
        <f t="shared" si="1"/>
        <v>63149</v>
      </c>
      <c r="E33" s="16"/>
      <c r="F33" s="16">
        <f t="shared" si="4"/>
        <v>63149</v>
      </c>
      <c r="G33" s="17">
        <v>235</v>
      </c>
      <c r="H33" s="18"/>
    </row>
    <row r="34" spans="1:11" s="7" customFormat="1" ht="25.5">
      <c r="A34" s="20" t="s">
        <v>41</v>
      </c>
      <c r="B34" s="14"/>
      <c r="C34" s="14">
        <f>SUM(C35:C37)</f>
        <v>307</v>
      </c>
      <c r="D34" s="14">
        <f>SUM(D35:D37)</f>
        <v>307</v>
      </c>
      <c r="E34" s="14"/>
      <c r="F34" s="14">
        <f>SUM(F35:F37)</f>
        <v>307</v>
      </c>
      <c r="G34" s="14"/>
      <c r="H34" s="14">
        <f>SUM(H35:H37)</f>
        <v>54</v>
      </c>
      <c r="I34" s="2"/>
      <c r="J34" s="2"/>
      <c r="K34" s="2"/>
    </row>
    <row r="35" spans="1:11" ht="25.5">
      <c r="A35" s="19" t="s">
        <v>1</v>
      </c>
      <c r="B35" s="16"/>
      <c r="C35" s="16">
        <v>54</v>
      </c>
      <c r="D35" s="16">
        <f>+B35+C35</f>
        <v>54</v>
      </c>
      <c r="E35" s="16"/>
      <c r="F35" s="16">
        <f t="shared" si="4"/>
        <v>54</v>
      </c>
      <c r="G35" s="17"/>
      <c r="H35" s="18">
        <v>54</v>
      </c>
      <c r="I35" s="7"/>
      <c r="J35" s="7"/>
      <c r="K35" s="7"/>
    </row>
    <row r="36" spans="1:8" ht="25.5">
      <c r="A36" s="19" t="s">
        <v>37</v>
      </c>
      <c r="B36" s="16"/>
      <c r="C36" s="16">
        <v>253</v>
      </c>
      <c r="D36" s="16">
        <f>+B36+C36</f>
        <v>253</v>
      </c>
      <c r="E36" s="16"/>
      <c r="F36" s="16">
        <f t="shared" si="4"/>
        <v>253</v>
      </c>
      <c r="G36" s="14"/>
      <c r="H36" s="18"/>
    </row>
    <row r="37" spans="1:8" ht="25.5">
      <c r="A37" s="19" t="s">
        <v>35</v>
      </c>
      <c r="B37" s="16"/>
      <c r="C37" s="16"/>
      <c r="D37" s="16"/>
      <c r="E37" s="16"/>
      <c r="F37" s="16"/>
      <c r="G37" s="17"/>
      <c r="H37" s="18"/>
    </row>
    <row r="38" spans="1:11" s="7" customFormat="1" ht="25.5">
      <c r="A38" s="20" t="s">
        <v>28</v>
      </c>
      <c r="B38" s="14"/>
      <c r="C38" s="14">
        <f>+C39+C40</f>
        <v>306</v>
      </c>
      <c r="D38" s="14">
        <f>+D39+D40</f>
        <v>306</v>
      </c>
      <c r="E38" s="14"/>
      <c r="F38" s="14">
        <f>SUM(F39:F40)</f>
        <v>306</v>
      </c>
      <c r="G38" s="14"/>
      <c r="H38" s="14">
        <f>SUM(H39:H40)</f>
        <v>306</v>
      </c>
      <c r="I38" s="2"/>
      <c r="J38" s="2"/>
      <c r="K38" s="2"/>
    </row>
    <row r="39" spans="1:11" ht="25.5">
      <c r="A39" s="19" t="s">
        <v>1</v>
      </c>
      <c r="B39" s="16"/>
      <c r="C39" s="16">
        <v>306</v>
      </c>
      <c r="D39" s="16">
        <f t="shared" si="1"/>
        <v>306</v>
      </c>
      <c r="E39" s="16"/>
      <c r="F39" s="16">
        <f>+D39-E39</f>
        <v>306</v>
      </c>
      <c r="G39" s="17"/>
      <c r="H39" s="18">
        <v>306</v>
      </c>
      <c r="I39" s="7"/>
      <c r="J39" s="7"/>
      <c r="K39" s="7"/>
    </row>
    <row r="40" spans="1:8" ht="25.5">
      <c r="A40" s="19" t="s">
        <v>38</v>
      </c>
      <c r="B40" s="16"/>
      <c r="C40" s="16"/>
      <c r="D40" s="16"/>
      <c r="E40" s="16"/>
      <c r="F40" s="16"/>
      <c r="G40" s="17"/>
      <c r="H40" s="18"/>
    </row>
    <row r="41" spans="1:11" s="3" customFormat="1" ht="25.5">
      <c r="A41" s="23" t="s">
        <v>11</v>
      </c>
      <c r="B41" s="23"/>
      <c r="C41" s="24"/>
      <c r="D41" s="24"/>
      <c r="E41" s="25"/>
      <c r="F41" s="26"/>
      <c r="G41" s="27"/>
      <c r="H41" s="27"/>
      <c r="I41" s="2"/>
      <c r="J41" s="2"/>
      <c r="K41" s="2"/>
    </row>
    <row r="42" spans="1:8" s="28" customFormat="1" ht="26.25" customHeight="1">
      <c r="A42" s="33" t="s">
        <v>14</v>
      </c>
      <c r="B42" s="33"/>
      <c r="C42" s="33"/>
      <c r="D42" s="33"/>
      <c r="E42" s="33"/>
      <c r="F42" s="33"/>
      <c r="G42" s="33"/>
      <c r="H42" s="33"/>
    </row>
    <row r="43" spans="1:8" s="28" customFormat="1" ht="26.25" customHeight="1">
      <c r="A43" s="48" t="s">
        <v>47</v>
      </c>
      <c r="B43" s="49"/>
      <c r="C43" s="49"/>
      <c r="D43" s="49"/>
      <c r="E43" s="49"/>
      <c r="F43" s="49"/>
      <c r="G43" s="49"/>
      <c r="H43" s="49"/>
    </row>
    <row r="44" spans="1:8" s="28" customFormat="1" ht="27.75" customHeight="1">
      <c r="A44" s="33" t="s">
        <v>48</v>
      </c>
      <c r="B44" s="33"/>
      <c r="C44" s="33"/>
      <c r="D44" s="33"/>
      <c r="E44" s="33"/>
      <c r="F44" s="42"/>
      <c r="G44" s="42"/>
      <c r="H44" s="42"/>
    </row>
    <row r="45" spans="1:8" s="28" customFormat="1" ht="24.75" customHeight="1">
      <c r="A45" s="33" t="s">
        <v>34</v>
      </c>
      <c r="B45" s="33"/>
      <c r="C45" s="33"/>
      <c r="D45" s="33"/>
      <c r="E45" s="33"/>
      <c r="F45" s="42"/>
      <c r="G45" s="42"/>
      <c r="H45" s="42"/>
    </row>
    <row r="46" spans="9:11" ht="16.5">
      <c r="I46" s="3"/>
      <c r="J46" s="3"/>
      <c r="K46" s="3"/>
    </row>
    <row r="47" ht="27.75" customHeight="1"/>
    <row r="49" spans="2:8" ht="16.5">
      <c r="B49" s="8"/>
      <c r="C49" s="8"/>
      <c r="D49" s="8"/>
      <c r="E49" s="8"/>
      <c r="F49" s="8"/>
      <c r="G49" s="8"/>
      <c r="H49" s="8"/>
    </row>
    <row r="50" ht="16.5">
      <c r="F50" s="9"/>
    </row>
  </sheetData>
  <sheetProtection/>
  <mergeCells count="13">
    <mergeCell ref="A44:H44"/>
    <mergeCell ref="A45:H45"/>
    <mergeCell ref="A3:A5"/>
    <mergeCell ref="E3:E4"/>
    <mergeCell ref="D3:D4"/>
    <mergeCell ref="A43:H43"/>
    <mergeCell ref="A1:H1"/>
    <mergeCell ref="A42:H42"/>
    <mergeCell ref="F3:G3"/>
    <mergeCell ref="H3:H4"/>
    <mergeCell ref="B3:B5"/>
    <mergeCell ref="C3:C5"/>
    <mergeCell ref="G4:G5"/>
  </mergeCells>
  <printOptions horizontalCentered="1"/>
  <pageMargins left="0.5905511811023623" right="0.5905511811023623" top="0.5905511811023623" bottom="0.3937007874015748" header="0.1968503937007874" footer="0.1968503937007874"/>
  <pageSetup fitToHeight="0" fitToWidth="1" horizontalDpi="600" verticalDpi="600" orientation="landscape" paperSize="9" scale="65" r:id="rId4"/>
  <rowBreaks count="1" manualBreakCount="1">
    <brk id="20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郭姿彣</cp:lastModifiedBy>
  <cp:lastPrinted>2021-03-24T01:54:47Z</cp:lastPrinted>
  <dcterms:created xsi:type="dcterms:W3CDTF">2009-08-28T06:18:44Z</dcterms:created>
  <dcterms:modified xsi:type="dcterms:W3CDTF">2021-04-13T07:57:46Z</dcterms:modified>
  <cp:category/>
  <cp:version/>
  <cp:contentType/>
  <cp:contentStatus/>
</cp:coreProperties>
</file>