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 windowWidth="21435" windowHeight="10020" tabRatio="689" activeTab="3"/>
  </bookViews>
  <sheets>
    <sheet name="108年度預算(社教組ok" sheetId="1" r:id="rId1"/>
    <sheet name="108年度預算(高教組ok" sheetId="2" r:id="rId2"/>
    <sheet name="108年度預算(綜合組ok" sheetId="3" r:id="rId3"/>
    <sheet name="108年度預算(國教組 ok" sheetId="4" r:id="rId4"/>
    <sheet name="108前瞻預算" sheetId="5" r:id="rId5"/>
  </sheets>
  <definedNames>
    <definedName name="_xlnm._FilterDatabase" localSheetId="0" hidden="1">'108年度預算(社教組ok'!$A$4:$P$4</definedName>
    <definedName name="_xlnm._FilterDatabase" localSheetId="1" hidden="1">'108年度預算(高教組ok'!$A$4:$R$4</definedName>
    <definedName name="_xlnm._FilterDatabase" localSheetId="3" hidden="1">'108年度預算(國教組 ok'!$A$4:$R$39</definedName>
    <definedName name="_xlnm._FilterDatabase" localSheetId="2" hidden="1">'108年度預算(綜合組ok'!$A$4:$R$46</definedName>
    <definedName name="_xlnm.Print_Titles" localSheetId="0">'108年度預算(社教組ok'!$3:$4</definedName>
    <definedName name="_xlnm.Print_Titles" localSheetId="1">'108年度預算(高教組ok'!$3:$4</definedName>
    <definedName name="_xlnm.Print_Titles" localSheetId="3">'108年度預算(國教組 ok'!$3:$4</definedName>
    <definedName name="_xlnm.Print_Titles" localSheetId="2">'108年度預算(綜合組ok'!$3:$4</definedName>
    <definedName name="_xlnm.Print_Titles" localSheetId="4">'108前瞻預算'!$4:$5</definedName>
  </definedNames>
  <calcPr fullCalcOnLoad="1"/>
</workbook>
</file>

<file path=xl/sharedStrings.xml><?xml version="1.0" encoding="utf-8"?>
<sst xmlns="http://schemas.openxmlformats.org/spreadsheetml/2006/main" count="1462" uniqueCount="518">
  <si>
    <t>國民及學前教育行政及督導</t>
  </si>
  <si>
    <t>私立學校教學獎助</t>
  </si>
  <si>
    <t>國際及兩岸教育交流</t>
  </si>
  <si>
    <t>資訊與科技教育行政及督導</t>
  </si>
  <si>
    <t>序號</t>
  </si>
  <si>
    <t>單位：千元</t>
  </si>
  <si>
    <t>主辦單位</t>
  </si>
  <si>
    <t>合計</t>
  </si>
  <si>
    <t>一般行政</t>
  </si>
  <si>
    <t>工作計畫名稱</t>
  </si>
  <si>
    <t>分支計畫代碼及名稱</t>
  </si>
  <si>
    <t>技職司</t>
  </si>
  <si>
    <t>資科司</t>
  </si>
  <si>
    <t>01校園安全衛生管理及環境教育推動計畫</t>
  </si>
  <si>
    <t>08氣候變遷調適與防災教育及永續校園計畫</t>
  </si>
  <si>
    <t>繼續適用</t>
  </si>
  <si>
    <t>教育部補助資訊教育推動要點</t>
  </si>
  <si>
    <t>06偏鄉數位應用推動計畫</t>
  </si>
  <si>
    <t>青年署</t>
  </si>
  <si>
    <t>教育部青年發展署促進青年公共參與獎補助作業要點</t>
  </si>
  <si>
    <t>大專校院轉型及退場基金</t>
  </si>
  <si>
    <t>師資培育與藝術教育行政及督導</t>
  </si>
  <si>
    <t>終身教育司</t>
  </si>
  <si>
    <t>03推展一般教育及編印文教書刊</t>
  </si>
  <si>
    <t>學生事務與特殊教育行政及督導</t>
  </si>
  <si>
    <t>05學生全民國防教育推展</t>
  </si>
  <si>
    <t>學務特教司</t>
  </si>
  <si>
    <t>體育署</t>
  </si>
  <si>
    <t>學校體育教育</t>
  </si>
  <si>
    <t>01加強學校體育活動及教學發展</t>
  </si>
  <si>
    <t>02國民中小學教育</t>
  </si>
  <si>
    <t>03學前教育</t>
  </si>
  <si>
    <t>01高級中等學校教育</t>
  </si>
  <si>
    <t>補助原則或要點名稱</t>
  </si>
  <si>
    <t>預算科目</t>
  </si>
  <si>
    <t>備 註
（新增、修正、繼續適用或廢止）</t>
  </si>
  <si>
    <t>要點(原則)或提案送經審查通過之日期及會議次數</t>
  </si>
  <si>
    <t>繼續適用</t>
  </si>
  <si>
    <t>01輔導私立大專校院整體發展獎助</t>
  </si>
  <si>
    <t>修正</t>
  </si>
  <si>
    <t>教育部補助大學校院產學合作培育博士級研發人才計畫作業要點</t>
  </si>
  <si>
    <t>技職司</t>
  </si>
  <si>
    <t>技術職業教育行政及督導</t>
  </si>
  <si>
    <t>教育部補助辦理終身學習活動實施要點</t>
  </si>
  <si>
    <t>教育部補助辦理國家圖書館及公共圖書館提升閱讀品質實施要點</t>
  </si>
  <si>
    <t>教育部補助辦理全民國防精神動員教育活動實施要點</t>
  </si>
  <si>
    <t>教育部補助執行教育服務役役男服勤管理工作經費原則</t>
  </si>
  <si>
    <t>資科司</t>
  </si>
  <si>
    <t>09輔導海外臺灣學校及大陸地區臺商學校整體發展</t>
  </si>
  <si>
    <t>秘書處</t>
  </si>
  <si>
    <t>04人事行政管理與財務輔導</t>
  </si>
  <si>
    <t>國教署</t>
  </si>
  <si>
    <t>教育部國民及學前教育署補助高職優質化輔助方案經費要點</t>
  </si>
  <si>
    <t>教育部國民及學前教育署補助直轄市及縣（市）立高級中等學校資本門經費作業要點</t>
  </si>
  <si>
    <t>教育部國民及學前教育署推動高級中等學校及五專多元入學補助要點</t>
  </si>
  <si>
    <t>教育部國民及學前教育署補助辦理高級中等學校教育活動要點</t>
  </si>
  <si>
    <t>教育部國民及學前教育署補助高級中等學校辦理就業導向課程專班作業要點</t>
  </si>
  <si>
    <t>教育部國民及學前教育署補助高級中等學校專業群科專任教師赴公民營機構研習或研究作業要點</t>
  </si>
  <si>
    <t>教育部國民及學前教育署補助公立國民中小學改善校舍耐震能力作業要點</t>
  </si>
  <si>
    <t>教育部國民及學前教育署補助國民中小學充實設施設備作業要點</t>
  </si>
  <si>
    <t>05少數族群教育</t>
  </si>
  <si>
    <t>教育部國民及學前教育署補助直轄市縣(市)政府協助公立國民中小學引進外籍英語教師暨設立英語教學資源中心要點</t>
  </si>
  <si>
    <t>教育部國民及學前教育署補助直轄市縣（市）政府辦理國中教育會考試務工作實施要點</t>
  </si>
  <si>
    <t>02國民中小學教育</t>
  </si>
  <si>
    <t>教育部國民及學前教育署補助辦理書法教育實施要點</t>
  </si>
  <si>
    <t>教育部國民及學前教育署補助公立幼兒園及非營利幼兒園辦理課後留園服務作業要點</t>
  </si>
  <si>
    <t>教育部國民及學前教育署補助推動本土語言及在地文化融入幼兒園教保活動課程作業原則</t>
  </si>
  <si>
    <t>教育部國民及學前教育署補助辦理非營利幼兒園作業要點</t>
  </si>
  <si>
    <t>04原住民族教育</t>
  </si>
  <si>
    <t>國民及學前教育行政及督導</t>
  </si>
  <si>
    <t>教育部國民及學前教育署補助改善無障礙校園環境原則</t>
  </si>
  <si>
    <t>06特殊教育</t>
  </si>
  <si>
    <t>教育部國民及學前教育署獎助民間辦理高級中等以下教育階段特殊教育活動要點</t>
  </si>
  <si>
    <t>教育部國民及學前教育署補助辦理中輟生預防追蹤與復學輔導工作原則</t>
  </si>
  <si>
    <t>國立高級中等學校校務基金</t>
  </si>
  <si>
    <t>01國立高級中等學校校務基金</t>
  </si>
  <si>
    <t>教育部國民及學前教育署補助民間團體辦理新住民子女語文學習活動作業要點</t>
  </si>
  <si>
    <t>教育部國民及學前教育署補助新住民子女國際職場體驗活動作業要點</t>
  </si>
  <si>
    <t>教育部國民及學前教育署補助高級中等學校新住民子女國際交流作業要點</t>
  </si>
  <si>
    <t>教育部國民及學前教育署補助國立高級中等學校及特殊教育學校營建工程經費作業要點</t>
  </si>
  <si>
    <t>審議情形</t>
  </si>
  <si>
    <t>優化技職校院實作環境計畫補助要點</t>
  </si>
  <si>
    <t>人才培育促進就業之建設</t>
  </si>
  <si>
    <t>教育部補助推動縮減城鄉數位落差要點</t>
  </si>
  <si>
    <t>數位建設-保障寬頻人權</t>
  </si>
  <si>
    <t>教育部補助資訊教育推動要點</t>
  </si>
  <si>
    <t>數位建設-建設下世代科研與智慧學習環境
城鄉建設-校園社區化改造</t>
  </si>
  <si>
    <t>城鄉建設-校園社區化改造</t>
  </si>
  <si>
    <t>教育部國民及學前教育署補助辦理校園社區化改造計畫之新建幼兒園園舍作業要點</t>
  </si>
  <si>
    <t>城鄉建設-少子化友善育兒空間建設</t>
  </si>
  <si>
    <t>教育部國民及學前教育署補助辦理校園社區化改造計畫之學校社區共讀站作業要點</t>
  </si>
  <si>
    <t>城鄉建設-校園社區化改造</t>
  </si>
  <si>
    <t>校園社區化改造計畫-擴建教室提供各類服務作業要點</t>
  </si>
  <si>
    <t>註：1.教育部各單位及所屬機關(構)提報補助原則或要點審查時應檢附本表。另各分組主政單位應於分組會議結束後彙整本表，連同會議紀錄送審議委員會備查。
    2.本表之填報範圍為依「教育經費分配審議委員會及各分組進行審查作業應行注意事項」壹、三之應事先提會審議，包括獎補助費項下之用途別科目為0403~0438及0476等之預算，但不含對個人獎助及獎勵金等之補助計畫；與「設備及投資」項下用途別科目為0331之預算，但不含維持基本運作所需者。</t>
  </si>
  <si>
    <t>教育部教育經費分配審議委員會108年度補助原則或要點審議情形表</t>
  </si>
  <si>
    <t>教育部國民及學前教育署</t>
  </si>
  <si>
    <t>教育部國民及學前教育署</t>
  </si>
  <si>
    <t>教育部推動及補助地方政府與私立幼兒園合作提供準公共化教保服務作業要點</t>
  </si>
  <si>
    <t>教育部國民及學前教育署補助大學辦理教保專業知能增能學分班</t>
  </si>
  <si>
    <t>108年度補助總額</t>
  </si>
  <si>
    <t>新增</t>
  </si>
  <si>
    <t>國民教育組第4次(107.7.31)</t>
  </si>
  <si>
    <t>教育部補助偏遠地區學校及非山非市學校教育經費作業要點</t>
  </si>
  <si>
    <t>01高級中等學校教育
02國民中小學教育
04原住民族教育
07學生事務與校園安全及衛生教育</t>
  </si>
  <si>
    <t>07學生事務與校園安全及衛生教育</t>
  </si>
  <si>
    <t>10-1</t>
  </si>
  <si>
    <t>10-3</t>
  </si>
  <si>
    <t>教育部國民及學前教育署高級中等學校適性學習社區教育資源均質化實施方案經費補助要點</t>
  </si>
  <si>
    <t>10-4</t>
  </si>
  <si>
    <t>教育部國民及學前教育署推動公立高級中等學校辦理學習區完全免試入學經費補助要點</t>
  </si>
  <si>
    <t>10-5</t>
  </si>
  <si>
    <t>10-6</t>
  </si>
  <si>
    <t>10-7</t>
  </si>
  <si>
    <t>教育部獎勵補助私立高級中等學校經費實施要點</t>
  </si>
  <si>
    <t>10-8</t>
  </si>
  <si>
    <t>10-9</t>
  </si>
  <si>
    <t>11-1</t>
  </si>
  <si>
    <t>11-2</t>
  </si>
  <si>
    <t>教育部補助直轄市縣（市）政府所屬特殊教育學校及高級中等學校特教班經費作業原則</t>
  </si>
  <si>
    <t>06特殊教育</t>
  </si>
  <si>
    <t>11-3</t>
  </si>
  <si>
    <t>11-4</t>
  </si>
  <si>
    <t>教育部國民及學前教育署補助高級中等以下學校原住民族社團要點</t>
  </si>
  <si>
    <t>11-6</t>
  </si>
  <si>
    <t>教育部國民及學前教育署補助高級中等學校辦理新住民子女國際培力產學專班實施要點</t>
  </si>
  <si>
    <t>11-7</t>
  </si>
  <si>
    <t>11-8</t>
  </si>
  <si>
    <t xml:space="preserve">教育部國民及學前教育署補助辦理原住民族語及英語教學作業實施要點 </t>
  </si>
  <si>
    <t>12-1</t>
  </si>
  <si>
    <t>12-2</t>
  </si>
  <si>
    <t>12-3</t>
  </si>
  <si>
    <t>03學前教育</t>
  </si>
  <si>
    <t>12-4</t>
  </si>
  <si>
    <t>12-5</t>
  </si>
  <si>
    <t>12-7</t>
  </si>
  <si>
    <t>教育部國民及學前教育署推動國民小學及國民中學本土教育補助要點</t>
  </si>
  <si>
    <t>12-8</t>
  </si>
  <si>
    <t>12-9</t>
  </si>
  <si>
    <t>教育部國民及學前教育署補助國民中學與國民小學推動十二年國民基本教育科技領域課程作業要點</t>
  </si>
  <si>
    <t>國民教育組第5次(107.10.31)</t>
  </si>
  <si>
    <t>05吸引國際學生來臺就學</t>
  </si>
  <si>
    <t>教育部補助辦理聯繫輔導海外留學生要點</t>
  </si>
  <si>
    <t>學生事務與特殊教育行政及督導</t>
  </si>
  <si>
    <t>05學生全民國防教育推展</t>
  </si>
  <si>
    <t>教育部獎補助所屬機關(構)學校檔案管理經費使用要點</t>
  </si>
  <si>
    <t>體育署</t>
  </si>
  <si>
    <t>綜合組第3次(107.8.10)</t>
  </si>
  <si>
    <t>教育部補助高級中等以上學校僑生輔導工作實施要點</t>
  </si>
  <si>
    <t>教育部補助高級中等以上學校辦理僑生學業輔導實施要點</t>
  </si>
  <si>
    <t>教育部補助大陸地區臺商學校實施要點</t>
  </si>
  <si>
    <t>教育部補助辦理兩岸(含港澳)學術教育交流活動實施要點</t>
  </si>
  <si>
    <t>06辦理港澳及兩岸學術交流相關事務</t>
  </si>
  <si>
    <t>教育部補助辦理「校園安全維護暨防制學生藥物濫用」活動要點</t>
  </si>
  <si>
    <t>04校園安全維護與防制學生藥物濫用</t>
  </si>
  <si>
    <t>教育部獎補助私立大專校院學生事務與輔導工作經費及學校配合款實施要點</t>
  </si>
  <si>
    <t>02私立大專校院輔導學生事務工作及學生團體保險費</t>
  </si>
  <si>
    <t>教育部補助辦理教育優先區中小學生營隊活動要點</t>
  </si>
  <si>
    <t>01學生事務行政及督導</t>
  </si>
  <si>
    <t>人事處</t>
  </si>
  <si>
    <t>教育部補助大專校院提繳未具本職兼任教師勞工退休金實施要點</t>
  </si>
  <si>
    <t>一般行政</t>
  </si>
  <si>
    <t>教育部體育署補助推動學校體育運動發展經費原則</t>
  </si>
  <si>
    <t>01加強學校體育活動及教學發展
02學校特殊體育活動及教學發展
03辦理原住民族體育教育</t>
  </si>
  <si>
    <t>教育部體育署補助推動學校游泳及水域運動實施要點</t>
  </si>
  <si>
    <t>教育部體育署補助學校設置樂活運動站實施要點</t>
  </si>
  <si>
    <t>教育部體育署補助高級中等以下學校游泳池作業要點</t>
  </si>
  <si>
    <t>綜合組第4次(107.11.21)</t>
  </si>
  <si>
    <t>私立學校教學獎助</t>
  </si>
  <si>
    <t>02網路學習發展計畫
03全國學術電腦資訊服務及建構大學電腦網路
05資訊科技融入教學</t>
  </si>
  <si>
    <t>教育部補助推動縮減數位落差要點</t>
  </si>
  <si>
    <t>高等教育組第3次(107.10.5)</t>
  </si>
  <si>
    <t>高教司</t>
  </si>
  <si>
    <t>教育部獎勵私立大學校院校務發展計畫要點</t>
  </si>
  <si>
    <t>04技職教育行政革新與國際交流及評鑑</t>
  </si>
  <si>
    <t>高等教育組第4次(107.12.18)</t>
  </si>
  <si>
    <t>繼續適用</t>
  </si>
  <si>
    <t>教育部補助大專校院食品安全人才培育計畫要點</t>
  </si>
  <si>
    <t>教育部補助大專校院延攬國際頂尖人才作業要點</t>
  </si>
  <si>
    <t>教育部補助大專校院實施特殊優秀人才彈性薪資作業要點</t>
  </si>
  <si>
    <t>教育部青年發展署促進青年國際參與及交流獎補助要點</t>
  </si>
  <si>
    <t>教育部青年發展署青年海外生活體驗專案貸款作業要點</t>
  </si>
  <si>
    <t>教育部青年發展署服務學習及海外志工獎補助要點</t>
  </si>
  <si>
    <t>教育部青年發展署青年壯遊體驗學習獎補助要點</t>
  </si>
  <si>
    <t>會計處</t>
  </si>
  <si>
    <t>教育部所屬國立大專校院實施校務基金學校營建工程經費審查及補助要點</t>
  </si>
  <si>
    <t>教育部主管前瞻基礎建設計畫第2期(108年度)補助原則或要點審議情形表</t>
  </si>
  <si>
    <t>108年度
補助總額(B)</t>
  </si>
  <si>
    <t>數位建設-普及國民寬頻上網環境</t>
  </si>
  <si>
    <t>社會教育組第3次(107.9.5)</t>
  </si>
  <si>
    <t>修正</t>
  </si>
  <si>
    <t>學務特教司</t>
  </si>
  <si>
    <t>補助國民中學與國民小學推動十二年國民基本教育科技領域課程作業要點</t>
  </si>
  <si>
    <t>建設下世代科研與智慧學習環境-建設下世代科研與智慧學習環境</t>
  </si>
  <si>
    <t>教育部國民及學前署補助公立高級中等校辦理前瞻基礎建設-數位建設計畫經費要點</t>
  </si>
  <si>
    <t>教育部補助及獎勵社區大學與獎勵地方政府辦理社區大學業務實施要點</t>
  </si>
  <si>
    <t>教育部補助辦理家庭教育活動實施要點</t>
  </si>
  <si>
    <t>教育部補助辦理樂齡學習活動及獎勵直轄市縣（市）政府辦理樂齡學習業務實施要點</t>
  </si>
  <si>
    <t>教育部補助教育基金會終身學習圈實施要點</t>
  </si>
  <si>
    <t>教育部補助所屬社教機構推展終身教育實施要點</t>
  </si>
  <si>
    <t>教育部補助本國語文教育活動實施要點</t>
  </si>
  <si>
    <t>終身教育行政及督導</t>
  </si>
  <si>
    <t>01推動終身教育及學習網絡
02推動社區教育
03推行家庭教育</t>
  </si>
  <si>
    <t>02推動社區教育</t>
  </si>
  <si>
    <t>03推行家庭教育</t>
  </si>
  <si>
    <t>04推動高齡教育</t>
  </si>
  <si>
    <t>05輔導教育基金會之相關業務</t>
  </si>
  <si>
    <t>07建立終身學習推動組織</t>
  </si>
  <si>
    <t>06本國語言文字標準訂定與推廣</t>
  </si>
  <si>
    <t>08國立及公共圖書館之輔導與充實</t>
  </si>
  <si>
    <t>終身教育行政及督導</t>
  </si>
  <si>
    <t>社會教育組第3次(107.09.05)</t>
  </si>
  <si>
    <t>小計</t>
  </si>
  <si>
    <t>師資藝教司</t>
  </si>
  <si>
    <t>終身司</t>
  </si>
  <si>
    <t>國際司</t>
  </si>
  <si>
    <t>綜規司</t>
  </si>
  <si>
    <t>繼續適用</t>
  </si>
  <si>
    <t>教育部補助高級中等以下學校辦理藝術才能班活動實施要點</t>
  </si>
  <si>
    <t>教育部補助師資培育之大學辦理國外教育見習教育實習及國際史懷哲計畫要點</t>
  </si>
  <si>
    <t>師資培育之大學申請辦理地方教育輔導工作經費補助要點</t>
  </si>
  <si>
    <t>教育部補助辦理教師專業發展實踐方案作業要點</t>
  </si>
  <si>
    <r>
      <rPr>
        <sz val="12"/>
        <rFont val="標楷體"/>
        <family val="4"/>
      </rPr>
      <t>教育部補助辦理藝術教育活動實施要點</t>
    </r>
  </si>
  <si>
    <r>
      <rPr>
        <sz val="12"/>
        <rFont val="標楷體"/>
        <family val="4"/>
      </rPr>
      <t>師資培育與藝術教育行政及督導</t>
    </r>
  </si>
  <si>
    <r>
      <t>01</t>
    </r>
    <r>
      <rPr>
        <sz val="12"/>
        <rFont val="標楷體"/>
        <family val="4"/>
      </rPr>
      <t>推行藝術教育</t>
    </r>
  </si>
  <si>
    <r>
      <rPr>
        <sz val="12"/>
        <rFont val="標楷體"/>
        <family val="4"/>
      </rPr>
      <t>社會教育組第</t>
    </r>
    <r>
      <rPr>
        <sz val="12"/>
        <rFont val="Times New Roman"/>
        <family val="1"/>
      </rPr>
      <t>4</t>
    </r>
    <r>
      <rPr>
        <sz val="12"/>
        <rFont val="標楷體"/>
        <family val="4"/>
      </rPr>
      <t>次</t>
    </r>
    <r>
      <rPr>
        <sz val="12"/>
        <rFont val="Times New Roman"/>
        <family val="1"/>
      </rPr>
      <t>(107.11.01)</t>
    </r>
  </si>
  <si>
    <r>
      <rPr>
        <sz val="12"/>
        <rFont val="標楷體"/>
        <family val="4"/>
      </rPr>
      <t>教育部補助偏遠地區學校及非山非市學校教育經費作業要點草案</t>
    </r>
    <r>
      <rPr>
        <sz val="12"/>
        <rFont val="Times New Roman"/>
        <family val="1"/>
      </rPr>
      <t>(</t>
    </r>
    <r>
      <rPr>
        <sz val="12"/>
        <rFont val="標楷體"/>
        <family val="4"/>
      </rPr>
      <t>國教署要點</t>
    </r>
    <r>
      <rPr>
        <sz val="12"/>
        <rFont val="Times New Roman"/>
        <family val="1"/>
      </rPr>
      <t>)</t>
    </r>
  </si>
  <si>
    <r>
      <rPr>
        <sz val="12"/>
        <rFont val="標楷體"/>
        <family val="4"/>
      </rPr>
      <t>師資培育與藝術教育行政及督導</t>
    </r>
  </si>
  <si>
    <r>
      <rPr>
        <sz val="12"/>
        <rFont val="標楷體"/>
        <family val="4"/>
      </rPr>
      <t>國民教育組第5次</t>
    </r>
    <r>
      <rPr>
        <sz val="12"/>
        <rFont val="Times New Roman"/>
        <family val="1"/>
      </rPr>
      <t>(107.11.01)</t>
    </r>
  </si>
  <si>
    <r>
      <rPr>
        <sz val="12"/>
        <rFont val="標楷體"/>
        <family val="4"/>
      </rPr>
      <t>教育部補助合格教師赴新南向友好國家學校任教試辦要點</t>
    </r>
  </si>
  <si>
    <r>
      <t>03</t>
    </r>
    <r>
      <rPr>
        <sz val="12"/>
        <rFont val="標楷體"/>
        <family val="4"/>
      </rPr>
      <t>師資職前培育</t>
    </r>
  </si>
  <si>
    <r>
      <rPr>
        <sz val="12"/>
        <rFont val="標楷體"/>
        <family val="4"/>
      </rPr>
      <t>社會教育組第</t>
    </r>
    <r>
      <rPr>
        <sz val="12"/>
        <rFont val="Times New Roman"/>
        <family val="1"/>
      </rPr>
      <t>2</t>
    </r>
    <r>
      <rPr>
        <sz val="12"/>
        <rFont val="標楷體"/>
        <family val="4"/>
      </rPr>
      <t>次</t>
    </r>
    <r>
      <rPr>
        <sz val="12"/>
        <rFont val="Times New Roman"/>
        <family val="1"/>
      </rPr>
      <t>(107.06.07)</t>
    </r>
  </si>
  <si>
    <r>
      <rPr>
        <sz val="12"/>
        <rFont val="標楷體"/>
        <family val="4"/>
      </rPr>
      <t>教育部補助師資培育之大學辦理精進師資素質及特色發展作業要點</t>
    </r>
  </si>
  <si>
    <r>
      <rPr>
        <sz val="12"/>
        <rFont val="標楷體"/>
        <family val="4"/>
      </rPr>
      <t>教育部補助師資培育之大學辦理學術研討會作業要點</t>
    </r>
  </si>
  <si>
    <r>
      <rPr>
        <sz val="12"/>
        <rFont val="標楷體"/>
        <family val="4"/>
      </rPr>
      <t>教育部補助大學師資生實踐史懷哲精神教育服務計畫作業要點</t>
    </r>
  </si>
  <si>
    <r>
      <rPr>
        <sz val="12"/>
        <rFont val="標楷體"/>
        <family val="4"/>
      </rPr>
      <t>教育部補助師資培育之大學落實教育實習輔導工作實施要點</t>
    </r>
  </si>
  <si>
    <r>
      <t>05</t>
    </r>
    <r>
      <rPr>
        <sz val="12"/>
        <rFont val="標楷體"/>
        <family val="4"/>
      </rPr>
      <t>教師專業發展</t>
    </r>
  </si>
  <si>
    <r>
      <rPr>
        <sz val="12"/>
        <rFont val="標楷體"/>
        <family val="4"/>
      </rPr>
      <t>社會教育組第</t>
    </r>
    <r>
      <rPr>
        <sz val="12"/>
        <rFont val="Times New Roman"/>
        <family val="1"/>
      </rPr>
      <t>1</t>
    </r>
    <r>
      <rPr>
        <sz val="12"/>
        <rFont val="標楷體"/>
        <family val="4"/>
      </rPr>
      <t>次</t>
    </r>
    <r>
      <rPr>
        <sz val="12"/>
        <rFont val="Times New Roman"/>
        <family val="1"/>
      </rPr>
      <t>(107.03.14)</t>
    </r>
  </si>
  <si>
    <t>終身司</t>
  </si>
  <si>
    <t>教育部補助媒體製作刊播終身學習節目或內容實施要點</t>
  </si>
  <si>
    <t>終身教育行政及督導</t>
  </si>
  <si>
    <t>01推動終身教育及學習網絡</t>
  </si>
  <si>
    <t>繼續適用</t>
  </si>
  <si>
    <t>教育部補助辦理成人基本教育實施原則</t>
  </si>
  <si>
    <t>01推動終身教育及學習網路</t>
  </si>
  <si>
    <t>修正</t>
  </si>
  <si>
    <t>社會教育組第3次(107.09.05)</t>
  </si>
  <si>
    <t>教育部補助辦理外籍配偶學習及推廣多元文化活動實施要點</t>
  </si>
  <si>
    <t>社會教育組第2次(107.06.07)</t>
  </si>
  <si>
    <t>原住民族教育委員會辦理「108年度原住民族部落大學計畫」本部分攤經費案</t>
  </si>
  <si>
    <t>教育部補助高級中等以下學校及幼兒園教師在職進修作業要點</t>
  </si>
  <si>
    <t>師資培育與藝術教育行政及督導</t>
  </si>
  <si>
    <t>教育部補助大專校院創新創業扎根計畫作業要點</t>
  </si>
  <si>
    <t>高等教育行政及督導</t>
  </si>
  <si>
    <t>03強化人才培育及產學合作</t>
  </si>
  <si>
    <t>大專校院高等教育深耕計畫經費使用原則</t>
  </si>
  <si>
    <t>06引導學校多元發展及提升教學品質</t>
  </si>
  <si>
    <t>強化與東協及南亞國家合作交流以個別學校辦理之計畫申請及經費使用原則</t>
  </si>
  <si>
    <t>強化與東協及南亞國家合作交流以聯盟或跨校整合方式辦理計畫申請及經費使用原則</t>
  </si>
  <si>
    <t>教育部補助大學校院推展國際共同人才培育計畫審查作業要點</t>
  </si>
  <si>
    <t>教育部補助國立大學健全發展計畫經費要點</t>
  </si>
  <si>
    <t>04改善教學研究環境及提升高等教育行政服務品質</t>
  </si>
  <si>
    <t>教育部補助大專校院自主辦理系所品質保證要點</t>
  </si>
  <si>
    <t>05推動大學評鑑制度</t>
  </si>
  <si>
    <t>教育部補助大專校院興建學生宿舍貸款利息實施要點</t>
  </si>
  <si>
    <t>教育部補助推動大學多元入學及考試調整精進作業要點</t>
  </si>
  <si>
    <t>02推動及改進大學招生制度</t>
  </si>
  <si>
    <t>教育部補助大學原住民專班實施要點</t>
  </si>
  <si>
    <t>教育部設置國家講座辦法</t>
  </si>
  <si>
    <t>01學術審議著作審查與設置國家講座及學術獎</t>
  </si>
  <si>
    <t>教育部補助大專校院教學實踐研究計畫作業要點</t>
  </si>
  <si>
    <t>05引導學校發展多元特色及教學創新</t>
  </si>
  <si>
    <t>技職司</t>
  </si>
  <si>
    <t>教育部補助技專校院推動學生參加國際性技藝能競賽要點</t>
  </si>
  <si>
    <t>技術職業教育行政及督導</t>
  </si>
  <si>
    <t>01強化技職教育學制及特色</t>
  </si>
  <si>
    <t>教育部補助技職校院及高級中等學校辦理原住民教育實施要點</t>
  </si>
  <si>
    <t>修正</t>
  </si>
  <si>
    <t>高等教育組第4次(107.12.18)</t>
  </si>
  <si>
    <t>教育部補助及推動產學攜手合作實施計畫要點</t>
  </si>
  <si>
    <t>01分支強化技職教育體制及特色</t>
  </si>
  <si>
    <t>技術職業教育行政及督導</t>
  </si>
  <si>
    <t>02輔導改進技專校院之管理發展</t>
  </si>
  <si>
    <t>教育部補助國立技專校院健全發展計畫經費要點</t>
  </si>
  <si>
    <t>02輔導改進技專校院之管理發展</t>
  </si>
  <si>
    <t>繼續適用</t>
  </si>
  <si>
    <t>大專校院轉型及退場基金補助及融資要點</t>
  </si>
  <si>
    <t>01大專校院轉型及退場基金</t>
  </si>
  <si>
    <t>繼續適用
修正</t>
  </si>
  <si>
    <t>高等教育組第3次(107.10.5)
高等教育組第4次(107.12.18)</t>
  </si>
  <si>
    <t>教育部補助技專校院辦理教師產業研習研究實施要點</t>
  </si>
  <si>
    <t>03推動產學合作人才培育與技術研發</t>
  </si>
  <si>
    <t>教育部促進產學連結合作育才平臺補助要點</t>
  </si>
  <si>
    <t>教育部推動大專校院社會責任實踐計畫補助要點</t>
  </si>
  <si>
    <t>05引導學校發展多元特色及教學創新</t>
  </si>
  <si>
    <t>教育部獎勵補助私立技專校院整體發展經費核配及申請要點</t>
  </si>
  <si>
    <t>私立學校教學獎助</t>
  </si>
  <si>
    <t>01輔導私立大專校院整體發展獎助</t>
  </si>
  <si>
    <t>高等教育組第3次(107.10.5)</t>
  </si>
  <si>
    <t>教育部補助技專校院推動創新創業要點</t>
  </si>
  <si>
    <t>教育部補助大專校院辦理獎助生團體保險要點</t>
  </si>
  <si>
    <t>技術職業教育行政督導</t>
  </si>
  <si>
    <t>04技職教育行政革新與國際交流及評鑑</t>
  </si>
  <si>
    <t>教育部補助大專校院辦理五年制專科學校畢業生投入職場要點</t>
  </si>
  <si>
    <t>教育部補助技專校院辦理產學合作國際專班申請及審查作業要點</t>
  </si>
  <si>
    <t>教育部補助技專校院培育東南亞語言及產業專業人才計畫申請要點</t>
  </si>
  <si>
    <t>04技職教育行政革新與國際交流及評鑑</t>
  </si>
  <si>
    <t>台北海洋科技大學107年度海勤系科學生上船實習計畫經費補助案</t>
  </si>
  <si>
    <t>200萬以上未訂定補助原則或要點之補助計畫</t>
  </si>
  <si>
    <t>全國海勤系科學生上船實習前座談會</t>
  </si>
  <si>
    <t>教育部補助推動技專校院多元入學及考試調整精進作業要點</t>
  </si>
  <si>
    <r>
      <t>教育部補助技專校院辦理產業學院計畫實施要點</t>
    </r>
  </si>
  <si>
    <t>國立大學校院校務及附設醫院基金</t>
  </si>
  <si>
    <t>01國立大學校院校務基金</t>
  </si>
  <si>
    <t>高等教育組第4次(107.12.18)</t>
  </si>
  <si>
    <t>青年署</t>
  </si>
  <si>
    <t>教育部青年發展署推動青年職涯輔導及發展獎補助要點</t>
  </si>
  <si>
    <t>青年生涯輔導</t>
  </si>
  <si>
    <t>01辦理青年生涯輔導業務</t>
  </si>
  <si>
    <t>高等教育組第4次(107.12.18)</t>
  </si>
  <si>
    <t>教育部青年發展署U-start創新創業計畫獎補助要點</t>
  </si>
  <si>
    <t>青年公共參與</t>
  </si>
  <si>
    <t>01辦理青年公共參與業務</t>
  </si>
  <si>
    <t>青年國際及體驗學習</t>
  </si>
  <si>
    <t>01辦理青年國際及體驗學習業務</t>
  </si>
  <si>
    <t>國際司</t>
  </si>
  <si>
    <t>教育部補助大專校院推動臺灣研究國際合作計畫實施要點</t>
  </si>
  <si>
    <t>國際及兩岸教育交流</t>
  </si>
  <si>
    <t>01辦理國際教育活動業務</t>
  </si>
  <si>
    <t>繼續適用</t>
  </si>
  <si>
    <t>綜合組第2次(107.5.17)</t>
  </si>
  <si>
    <t>綜合組第2次(107.5.17)</t>
  </si>
  <si>
    <t>教育部補助辦理國際學術教育交流活動實施要點</t>
  </si>
  <si>
    <t>綜合組第3次(107.8.10)</t>
  </si>
  <si>
    <t>教育部華語文教育機構績效管理及獎勵要點</t>
  </si>
  <si>
    <r>
      <t>03</t>
    </r>
    <r>
      <rPr>
        <sz val="12"/>
        <color indexed="8"/>
        <rFont val="標楷體"/>
        <family val="4"/>
      </rPr>
      <t>辦理國際華語文教育</t>
    </r>
  </si>
  <si>
    <t>教育部輔導及補助華語文中心優化要點</t>
  </si>
  <si>
    <t>03辦理國際華語文教育</t>
  </si>
  <si>
    <t>教育部補助國內大學境外設立臺灣教育中心要點</t>
  </si>
  <si>
    <t>04培育宏觀視野國際人才</t>
  </si>
  <si>
    <t>教育部華語文能力測驗海外施測計畫</t>
  </si>
  <si>
    <t>教育部促進華語文教育產業發展補助要點</t>
  </si>
  <si>
    <t>教育部補助華語教學人員赴國外學校任教要點</t>
  </si>
  <si>
    <t>綜合組第4次(107.11.21)</t>
  </si>
  <si>
    <t>教育部補助臺灣高等教育輸出計畫要點</t>
  </si>
  <si>
    <t xml:space="preserve">
修正後繼續適用
</t>
  </si>
  <si>
    <t>綜合組第3次(107.08.10)</t>
  </si>
  <si>
    <t>教育部補助海外臺灣學校審查作業要點</t>
  </si>
  <si>
    <t>學務特教司</t>
  </si>
  <si>
    <t>教育部補助大專校院招收及輔導身心障礙學生實施要點</t>
  </si>
  <si>
    <t>學生事務與特殊教育行政及督導</t>
  </si>
  <si>
    <t>06發展與改進大專校院
特殊教育</t>
  </si>
  <si>
    <t>綜合組第1次(107.3.30)</t>
  </si>
  <si>
    <t>教育部獎助民間團體辦理高等教育階段特殊教育活動及私立大專校院辦理身心障礙者推廣教育專班補助要點</t>
  </si>
  <si>
    <t>教育部補助大專校院改善無障礙校園環境要點</t>
  </si>
  <si>
    <t>教育部補助大學校院特殊教育中心經費實施要點</t>
  </si>
  <si>
    <t>學生國防教育與
安全維護</t>
  </si>
  <si>
    <t>05學生全民國防教育推
展</t>
  </si>
  <si>
    <t>教育部補助辦理學生事務與輔導工作原則</t>
  </si>
  <si>
    <t>01學生事務行政及督導
03學生輔導及性別平等教育</t>
  </si>
  <si>
    <t>教育部補助大專校院設置專業輔導人員要點</t>
  </si>
  <si>
    <t>03學生輔導及性別平等教育</t>
  </si>
  <si>
    <r>
      <rPr>
        <sz val="12"/>
        <rFont val="標楷體"/>
        <family val="4"/>
      </rPr>
      <t>教育部補助大專校院設立校園安全維護及全民國防教育資源中心原則</t>
    </r>
  </si>
  <si>
    <t>綜規司</t>
  </si>
  <si>
    <t>教育部補助辦理原住民族教育實施要點</t>
  </si>
  <si>
    <t>一般行政</t>
  </si>
  <si>
    <t>03推展一般教育及編印文教書刊</t>
  </si>
  <si>
    <t>教育部補助辦理學校衛生活動要點</t>
  </si>
  <si>
    <t>4推展一般教育及編印文教書刊</t>
  </si>
  <si>
    <t>教育部補助大專校院原住民族學生資源中心要點</t>
  </si>
  <si>
    <t>教育部校長領導卓越獎評選及獎勵要點</t>
  </si>
  <si>
    <r>
      <t xml:space="preserve">05 </t>
    </r>
    <r>
      <rPr>
        <sz val="12"/>
        <rFont val="標楷體"/>
        <family val="4"/>
      </rPr>
      <t>少數族群教育</t>
    </r>
  </si>
  <si>
    <t>修正</t>
  </si>
  <si>
    <t>國民教育組第6次(107.12.19)</t>
  </si>
  <si>
    <t>教育部國民及學前教育署補助新住民子女溯根活動作業要點</t>
  </si>
  <si>
    <t>教育部國民及學前教育署補助辦理十二年國民基本教育宣導作業要點</t>
  </si>
  <si>
    <t xml:space="preserve">01高級中等學校教育 </t>
  </si>
  <si>
    <t>教育部國民及學前教育署辦理高級中等學校學生學習扶助方案補助要點</t>
  </si>
  <si>
    <t>5-1</t>
  </si>
  <si>
    <t>教育部國民及學前教育署補助公立高級中等學校導師職務加給差額作業要點</t>
  </si>
  <si>
    <t>07一般教育推展</t>
  </si>
  <si>
    <t>6-1</t>
  </si>
  <si>
    <t>教育部國民及學前教育署推動高級中等學校學務創新人力要點</t>
  </si>
  <si>
    <t>6-2</t>
  </si>
  <si>
    <t>教育部國民及學前教育署補助辦理校園安全相關業務作業要點</t>
  </si>
  <si>
    <t>6-3</t>
  </si>
  <si>
    <t>教育部國民及學前教育署補助辦理矯正教育作業要點</t>
  </si>
  <si>
    <t>01高級中等學校教育
02國民中小學教育
06特殊教育
07學生事務與校園安全及衛生教育</t>
  </si>
  <si>
    <t>6-4</t>
  </si>
  <si>
    <t>教育部國民及學前教育署補助辦理學生事務與性別平等教育及輔導工作要點</t>
  </si>
  <si>
    <t>6-5</t>
  </si>
  <si>
    <t>教育部國民及學前教育署補助辦直轄市縣(市)政府設置學生輔導諮商中心要點</t>
  </si>
  <si>
    <t>6-6</t>
  </si>
  <si>
    <t>教育部國民及學前教育署補助辦理衛生保健業務作業要點</t>
  </si>
  <si>
    <t>6-7</t>
  </si>
  <si>
    <t>教育部國民及學前教育署補助直轄市與縣(市)政府所屬公立國民中學及國民小學精進午餐廚房要點</t>
  </si>
  <si>
    <t>國民及學前教育行政及督導</t>
  </si>
  <si>
    <t>繼續適用</t>
  </si>
  <si>
    <t>國民教育組第6次(107.12.19)</t>
  </si>
  <si>
    <t>7-1</t>
  </si>
  <si>
    <t>教育部國民及學前教育署補助高級中等以下學校原住民優秀學生獎學金實施要點</t>
  </si>
  <si>
    <t>國民及學前教育行政及督導</t>
  </si>
  <si>
    <t>04原住民族教育</t>
  </si>
  <si>
    <t>7-2</t>
  </si>
  <si>
    <t>教育部國民及學前教育署補助高級中等學校原住民學生國際交流作業要點</t>
  </si>
  <si>
    <t>7-3</t>
  </si>
  <si>
    <t>教育部國民及學前教育署補助高級中等以下學校辦理資優教育實施要點</t>
  </si>
  <si>
    <t>06特殊教育</t>
  </si>
  <si>
    <t>7-4</t>
  </si>
  <si>
    <t>教育部補助直轄市與縣（市）政府辦理身心障礙教育經費實施要點</t>
  </si>
  <si>
    <t>7-5</t>
  </si>
  <si>
    <t>教育部國民及學前教育署補助高級中等學校辦理原住民族實驗教育要點</t>
  </si>
  <si>
    <t>8-1</t>
  </si>
  <si>
    <t>教育部國民及學前教育署補助高級中等學校提升學生素質要點</t>
  </si>
  <si>
    <t>8-3</t>
  </si>
  <si>
    <t>教育部國民及學前教育署補助高級中等學校辦理自我評鑑作業要點</t>
  </si>
  <si>
    <t>01 高級中等學校教育</t>
  </si>
  <si>
    <t>繼續適用</t>
  </si>
  <si>
    <t>國民教育組第6次(107.12.19)</t>
  </si>
  <si>
    <t>8-5</t>
  </si>
  <si>
    <t>教育部國民及學前教育署補助高級中等學校推動國際教育旅行經費要點</t>
  </si>
  <si>
    <t>8-6</t>
  </si>
  <si>
    <t>教育部國民及學前教育署專案補助中小學科學教育計畫申請作業要點</t>
  </si>
  <si>
    <t>8-7</t>
  </si>
  <si>
    <t>教育部國民及學前教育署補助執行科學研究人才培育計畫作業要點</t>
  </si>
  <si>
    <t>8-8</t>
  </si>
  <si>
    <t>全國高級中等學校學生技藝競賽實施要點</t>
  </si>
  <si>
    <t>8-9</t>
  </si>
  <si>
    <t>教育部國民及學前教育署補助高級中等學校辦理實用技能學程作業要點</t>
  </si>
  <si>
    <t>8-10</t>
  </si>
  <si>
    <t>教育部國民及學前教育署補助高級中等學校遴聘業界專家協同教學作業要點</t>
  </si>
  <si>
    <t>8-11</t>
  </si>
  <si>
    <t>教育部國民及學前教育署補助高級中等學校學生出國參加國際技藝能及發明展作業要點</t>
  </si>
  <si>
    <t>8-12</t>
  </si>
  <si>
    <t>教育部國民及學前教育署補助高級中等學校學生校外職場參觀與校外實習及校內併校外實習經費作業要點</t>
  </si>
  <si>
    <t>8-13</t>
  </si>
  <si>
    <t>教育部國民及學前教育署補助辦理在校生專案技能檢定總召集學校及分區召集學校設備經費要點</t>
  </si>
  <si>
    <t>9-1</t>
  </si>
  <si>
    <t>教育部國民及學前教育署補助推動精緻國教基礎設施建設計畫作業要點</t>
  </si>
  <si>
    <t>9-2</t>
  </si>
  <si>
    <t>教育部國民及學前教育署補助國民小學及國民中學活化課程與教學作業要點</t>
  </si>
  <si>
    <t>9-3</t>
  </si>
  <si>
    <t>教育部國民及學前教育署補助直轄市與縣（市）政府推動國民中學及國民小學海洋教育作業要點</t>
  </si>
  <si>
    <t>9-4</t>
  </si>
  <si>
    <t>教育部國民及學前教育署補助辦理國民教育課程與教學事項要點</t>
  </si>
  <si>
    <t>9-5</t>
  </si>
  <si>
    <t>教育部國民及學前教育署補助國民中小學英語教學設備及活動實施要點</t>
  </si>
  <si>
    <t>9-6</t>
  </si>
  <si>
    <t>教育部國民及學前教育署補助辦理國民中學生涯發展教育及技藝教育相關經費作業原則</t>
  </si>
  <si>
    <t>9-7</t>
  </si>
  <si>
    <t>教育部國民及學前教育署補助國民中學區域職業試探與體驗示範中心作業要點</t>
  </si>
  <si>
    <t>9-8</t>
  </si>
  <si>
    <t>教育部獎勵國民中小學推動閱讀績優學校團體及個人評選實施要點</t>
  </si>
  <si>
    <t>9-9</t>
  </si>
  <si>
    <t>教育部國民及學前教育署補助國民小學與國民中學推動閱讀作業要點</t>
  </si>
  <si>
    <t>9-10</t>
  </si>
  <si>
    <t>教育部國民及學前教育署補助非營利團體辦理幼兒教保活動處理原則</t>
  </si>
  <si>
    <t>教育部國民及學前教育署補助國民中小學老舊廁所整修工程作業要點</t>
  </si>
  <si>
    <t>新增</t>
  </si>
  <si>
    <t>教育部國民及學前教育署補助偏遠地區國民中小學宿舍作業要點</t>
  </si>
  <si>
    <t>修正</t>
  </si>
  <si>
    <t>教育部國民及學前教育署補助推動實驗教育要點</t>
  </si>
  <si>
    <t>教育部國民及學前教育署補助國民中小學弱勢學生實施要點</t>
  </si>
  <si>
    <t>教育部教學卓越獎評選及獎勵要點</t>
  </si>
  <si>
    <t>教育部國民及學前教育署補助辦理公私立幼兒園輔導作業原則</t>
  </si>
  <si>
    <t>教育部國民及學前教育署補助直轄市縣(市)政府充實及改善幼兒園教學環境設施設備作業要點</t>
  </si>
  <si>
    <t>教育部國民及學前教育署補助直轄市縣（市）政府推動學前教保工作實施要點</t>
  </si>
  <si>
    <t>教育部國民及學前教育署補助辦理新住民子女教育要點</t>
  </si>
  <si>
    <t>05少數族教育</t>
  </si>
  <si>
    <t>國民教育組第1次(108.02.01)</t>
  </si>
  <si>
    <t>教育部國民及學前教育署補助高級中等學校及特殊教育學校特殊教育經費作業要點</t>
  </si>
  <si>
    <t>06特殊教育</t>
  </si>
  <si>
    <t>教育部國民及學前教育署補助高級中等學校提升學生實習實作能力計畫經費作業要點</t>
  </si>
  <si>
    <t>01高級中等學校教育</t>
  </si>
  <si>
    <t>教育部國民及學前教育署補助高級中等學校產業特殊需求類科要點</t>
  </si>
  <si>
    <t>教育部國民及學前教育署補助實施戶外教育要點</t>
  </si>
  <si>
    <t>02國民中小學教育</t>
  </si>
  <si>
    <t xml:space="preserve">教育部國民及學前教育署補助民間團體辦理原住民族教育活動作業要點 </t>
  </si>
  <si>
    <t>04原住民族教育</t>
  </si>
  <si>
    <t>7-1</t>
  </si>
  <si>
    <t>教育部國民及學前教育署補助高級中等學校實施十二年國民基本教育課程新增鐘點費要點</t>
  </si>
  <si>
    <t>7-2</t>
  </si>
  <si>
    <t>教育部國民及學前教育署補助高級中等學校辦理戶外教育要點</t>
  </si>
  <si>
    <t>教育部國民及學前教育署補助地方政府精進高級中等學校課程與教學要點</t>
  </si>
  <si>
    <t>臨1</t>
  </si>
  <si>
    <t>教育部國民及學前教育署補助辦理原住民族教育要點</t>
  </si>
  <si>
    <t>臨2</t>
  </si>
  <si>
    <t>教育部國民及學前教育署補助辦理國民小學及國民中學學生學習扶助作業要點</t>
  </si>
  <si>
    <t>臨3</t>
  </si>
  <si>
    <t>教育部國民及學前教育署補助辦理十二年國
民基本教育精進國民中學及國民小學教學品質要點</t>
  </si>
  <si>
    <t>教育部國民及學前教育署</t>
  </si>
  <si>
    <t>教育部體育署獎勵各級學校聘任專任運動教練實施要點</t>
  </si>
  <si>
    <t>綜合組第3次(107.8.10)</t>
  </si>
  <si>
    <t>綜合組第4次(107.11.21)</t>
  </si>
  <si>
    <t>教育部體育署補助高級中等學校體育班作業要點</t>
  </si>
  <si>
    <t>綜合組第2次(107.5.17)</t>
  </si>
  <si>
    <t>國教署</t>
  </si>
  <si>
    <t xml:space="preserve">數位建設-建設下世代科研與智慧學習環境
</t>
  </si>
  <si>
    <t>繼續適用</t>
  </si>
  <si>
    <t>國民教育組第1次(108.02.01)</t>
  </si>
  <si>
    <t>教育部國民及學前教育署補助高級中等學校提升學生素質要點</t>
  </si>
  <si>
    <t>數位建設-建設下世代科研與智慧學習環境
城鄉建設-校園社區化改造</t>
  </si>
  <si>
    <t>國民教育組第6次(107.12.19)</t>
  </si>
  <si>
    <t>預計於108年上旬分組會議提案</t>
  </si>
  <si>
    <t>教育部補助高級中等以上學校校園能資源管理及環境安全衛生計畫作業要點</t>
  </si>
  <si>
    <t>高等教育組第3次(107.10.5)</t>
  </si>
  <si>
    <t>教育部補助大專校院安全衛生通識課程及教育訓練作業要點</t>
  </si>
  <si>
    <t>教育部補助辦理環境教育推廣活動處理原則</t>
  </si>
  <si>
    <t>教育部補助地方政府辦理環境教育輔導小組計畫作業要點</t>
  </si>
  <si>
    <t>教育部補助辦理防減災及氣候變遷調適教育計畫要點</t>
  </si>
  <si>
    <t>教育部補助永續循環校園探索及示範計畫作業要點</t>
  </si>
  <si>
    <t>教育部補助臺灣學術網路區域網路中心管理運作要點</t>
  </si>
  <si>
    <t>03全國學術電腦資訊服務及建構大學電腦網路</t>
  </si>
  <si>
    <t>教育部補助臺灣學術網路直轄市縣市教育網路中心管理運作要點</t>
  </si>
  <si>
    <t>教育部補助資通安全及網路先導應用服務建置要</t>
  </si>
  <si>
    <t>教育部補助推動人文及科技教育先導型計畫要點</t>
  </si>
  <si>
    <t>07科技教育計畫</t>
  </si>
  <si>
    <t>教育部補助人文社會科學相關領域專案計畫教學人員作業原則</t>
  </si>
  <si>
    <t>教育部補助醫師科學家人才培育計畫要點</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</si>
</sst>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_);[Red]\(#,##0\)"/>
    <numFmt numFmtId="180" formatCode="_-* #,##0_-;\-* #,##0_-;_-* #,##0_-;_-@_-"/>
    <numFmt numFmtId="181" formatCode="_-* #,##0_-;[Red]\(#,##0\)_-;_-* &quot;-&quot;_-;_-@_-"/>
    <numFmt numFmtId="182" formatCode="#,##0.00000000000000000000000_);[Red]\(#,##0.00000000000000000000000\)"/>
    <numFmt numFmtId="183" formatCode="0.00_ "/>
    <numFmt numFmtId="184" formatCode="_-* #,##0_-;\(#,##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0.0_-;_-@_-"/>
    <numFmt numFmtId="190" formatCode="_-* #,##0.00_-;\-* #,##0.00_-;_-* #,##0.00_-;_-@_-"/>
    <numFmt numFmtId="191" formatCode="_-* #,##0.000_-;\-* #,##0.000_-;_-* #,##0.000_-;_-@_-"/>
    <numFmt numFmtId="192" formatCode="_-* #,##0_-;\(#,##0\)_-;_-* 0_-;_-@_-"/>
    <numFmt numFmtId="193" formatCode="_-#,##0_-;\-#,##0_-;_-&quot;-&quot;_-;_-@_-"/>
    <numFmt numFmtId="194" formatCode="m&quot;月&quot;d&quot;日&quot;"/>
    <numFmt numFmtId="195" formatCode="yy/mm/dd"/>
    <numFmt numFmtId="196" formatCode="[$-404]e/m/d;@"/>
    <numFmt numFmtId="197" formatCode="[$-404]aaaa;@"/>
    <numFmt numFmtId="198" formatCode="yy/m/d"/>
    <numFmt numFmtId="199" formatCode="[$-800404]e/m/d;@"/>
    <numFmt numFmtId="200" formatCode="#,##0.0"/>
    <numFmt numFmtId="201" formatCode="#,##0.000"/>
    <numFmt numFmtId="202" formatCode="#,##0.0000"/>
    <numFmt numFmtId="203" formatCode="_-* #,##0.000_-;\-* #,##0.000_-;_-* &quot;-&quot;??_-;_-@_-"/>
    <numFmt numFmtId="204" formatCode="[$-800404]ggge&quot;年&quot;m&quot;月&quot;d&quot;日&quot;;@"/>
    <numFmt numFmtId="205" formatCode="_-* #,##0_-;\-#,##0_-;_-* &quot;-&quot;??_-;_-@_-"/>
    <numFmt numFmtId="206" formatCode="#,##0_);\(#,##0\)"/>
    <numFmt numFmtId="207" formatCode="#,##0_ ;[Red]\-#,##0\ "/>
    <numFmt numFmtId="208" formatCode="#,##0;[Red]#,##0"/>
    <numFmt numFmtId="209" formatCode="_-* #,##0.0_-;\(#,##0.0\)_-;_-* 0.0_-;_-@_-"/>
    <numFmt numFmtId="210" formatCode="_-* #,##0.00_-;\(#,##0.00\)_-;_-* 0.00_-;_-@_-"/>
    <numFmt numFmtId="211" formatCode="_-* #,##0.0000_-;\-* #,##0.0000_-;_-* &quot;-&quot;??_-;_-@_-"/>
  </numFmts>
  <fonts count="63">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Helv"/>
      <family val="2"/>
    </font>
    <font>
      <sz val="12"/>
      <name val="圖龍細楷"/>
      <family val="3"/>
    </font>
    <font>
      <sz val="12"/>
      <color indexed="8"/>
      <name val="標楷體"/>
      <family val="4"/>
    </font>
    <font>
      <sz val="12"/>
      <name val="標楷體"/>
      <family val="4"/>
    </font>
    <font>
      <b/>
      <sz val="12"/>
      <color indexed="12"/>
      <name val="標楷體"/>
      <family val="4"/>
    </font>
    <font>
      <sz val="12"/>
      <name val="Times New Roman"/>
      <family val="1"/>
    </font>
    <font>
      <sz val="12"/>
      <name val="Calibri"/>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20"/>
      <color indexed="8"/>
      <name val="標楷體"/>
      <family val="4"/>
    </font>
    <font>
      <b/>
      <sz val="16"/>
      <color indexed="8"/>
      <name val="新細明體"/>
      <family val="1"/>
    </font>
    <font>
      <sz val="12"/>
      <color indexed="10"/>
      <name val="標楷體"/>
      <family val="4"/>
    </font>
    <font>
      <sz val="12"/>
      <color indexed="8"/>
      <name val="Times New Roman"/>
      <family val="1"/>
    </font>
    <font>
      <b/>
      <sz val="24"/>
      <color indexed="8"/>
      <name val="標楷體"/>
      <family val="4"/>
    </font>
    <font>
      <b/>
      <sz val="24"/>
      <color indexed="8"/>
      <name val="新細明體"/>
      <family val="1"/>
    </font>
    <font>
      <b/>
      <sz val="16"/>
      <color indexed="8"/>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新細明體"/>
      <family val="1"/>
    </font>
    <font>
      <b/>
      <sz val="20"/>
      <color theme="1"/>
      <name val="標楷體"/>
      <family val="4"/>
    </font>
    <font>
      <b/>
      <sz val="16"/>
      <color theme="1"/>
      <name val="新細明體"/>
      <family val="1"/>
    </font>
    <font>
      <sz val="12"/>
      <color rgb="FF000000"/>
      <name val="標楷體"/>
      <family val="4"/>
    </font>
    <font>
      <sz val="12"/>
      <color rgb="FFFF0000"/>
      <name val="標楷體"/>
      <family val="4"/>
    </font>
    <font>
      <sz val="12"/>
      <color rgb="FF000000"/>
      <name val="Times New Roman"/>
      <family val="1"/>
    </font>
    <font>
      <b/>
      <sz val="24"/>
      <color theme="1"/>
      <name val="標楷體"/>
      <family val="4"/>
    </font>
    <font>
      <b/>
      <sz val="24"/>
      <color theme="1"/>
      <name val="新細明體"/>
      <family val="1"/>
    </font>
    <font>
      <b/>
      <sz val="16"/>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diagonalUp="1">
      <left style="thin"/>
      <right style="thin"/>
      <top style="thin"/>
      <bottom style="thin"/>
      <diagonal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8" fillId="18" borderId="0" applyNumberFormat="0" applyBorder="0" applyAlignment="0" applyProtection="0"/>
    <xf numFmtId="0" fontId="39" fillId="0" borderId="1" applyNumberFormat="0" applyFill="0" applyAlignment="0" applyProtection="0"/>
    <xf numFmtId="0" fontId="40" fillId="19" borderId="0" applyNumberFormat="0" applyBorder="0" applyAlignment="0" applyProtection="0"/>
    <xf numFmtId="9" fontId="0" fillId="0" borderId="0" applyFon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1" borderId="4" applyNumberFormat="0" applyFont="0" applyAlignment="0" applyProtection="0"/>
    <xf numFmtId="0" fontId="2" fillId="0" borderId="0" applyNumberFormat="0" applyFill="0" applyBorder="0" applyAlignment="0" applyProtection="0"/>
    <xf numFmtId="37" fontId="5" fillId="0" borderId="5">
      <alignment horizontal="justify" vertical="center" wrapText="1"/>
      <protection/>
    </xf>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 fillId="0" borderId="0">
      <alignment/>
      <protection/>
    </xf>
    <xf numFmtId="0" fontId="48" fillId="27" borderId="2" applyNumberFormat="0" applyAlignment="0" applyProtection="0"/>
    <xf numFmtId="0" fontId="49" fillId="20" borderId="9" applyNumberFormat="0" applyAlignment="0" applyProtection="0"/>
    <xf numFmtId="0" fontId="50" fillId="28" borderId="10" applyNumberFormat="0" applyAlignment="0" applyProtection="0"/>
    <xf numFmtId="0" fontId="51" fillId="29" borderId="0" applyNumberFormat="0" applyBorder="0" applyAlignment="0" applyProtection="0"/>
    <xf numFmtId="0" fontId="52" fillId="0" borderId="0" applyNumberFormat="0" applyFill="0" applyBorder="0" applyAlignment="0" applyProtection="0"/>
  </cellStyleXfs>
  <cellXfs count="184">
    <xf numFmtId="0" fontId="0" fillId="0" borderId="0" xfId="0" applyAlignment="1">
      <alignment vertical="center"/>
    </xf>
    <xf numFmtId="0" fontId="53" fillId="0" borderId="0" xfId="0" applyFont="1" applyFill="1" applyAlignment="1">
      <alignment vertical="center"/>
    </xf>
    <xf numFmtId="0" fontId="53" fillId="0" borderId="5" xfId="0" applyFont="1" applyFill="1" applyBorder="1" applyAlignment="1">
      <alignment horizontal="left" vertical="center" wrapText="1"/>
    </xf>
    <xf numFmtId="0" fontId="53" fillId="0" borderId="5" xfId="0" applyFont="1" applyFill="1" applyBorder="1" applyAlignment="1">
      <alignment vertical="center" wrapText="1"/>
    </xf>
    <xf numFmtId="3" fontId="53" fillId="0" borderId="5" xfId="45" applyNumberFormat="1" applyFont="1" applyFill="1" applyBorder="1" applyAlignment="1">
      <alignment vertical="center" wrapText="1"/>
    </xf>
    <xf numFmtId="0" fontId="54" fillId="0" borderId="0" xfId="0" applyFont="1" applyAlignment="1">
      <alignment vertical="center"/>
    </xf>
    <xf numFmtId="0" fontId="54" fillId="0" borderId="0" xfId="0" applyFont="1" applyFill="1" applyAlignment="1">
      <alignment vertical="center"/>
    </xf>
    <xf numFmtId="0" fontId="53" fillId="0" borderId="0" xfId="40" applyFont="1" applyFill="1" applyAlignment="1">
      <alignment horizontal="right" vertical="center" wrapText="1"/>
      <protection/>
    </xf>
    <xf numFmtId="179" fontId="53" fillId="0" borderId="5" xfId="42" applyNumberFormat="1" applyFont="1" applyFill="1" applyBorder="1" applyAlignment="1">
      <alignment horizontal="center" vertical="center" wrapText="1"/>
      <protection/>
    </xf>
    <xf numFmtId="177" fontId="53" fillId="30" borderId="5" xfId="45" applyNumberFormat="1" applyFont="1" applyFill="1" applyBorder="1" applyAlignment="1">
      <alignment horizontal="center" vertical="center" wrapText="1"/>
    </xf>
    <xf numFmtId="179" fontId="6" fillId="0" borderId="5" xfId="44" applyNumberFormat="1" applyFont="1" applyFill="1" applyBorder="1" applyAlignment="1">
      <alignment horizontal="center" vertical="center" wrapText="1"/>
      <protection/>
    </xf>
    <xf numFmtId="179" fontId="53" fillId="0" borderId="5" xfId="44" applyNumberFormat="1" applyFont="1" applyFill="1" applyBorder="1" applyAlignment="1">
      <alignment horizontal="center" vertical="center" wrapText="1"/>
      <protection/>
    </xf>
    <xf numFmtId="0" fontId="55" fillId="0" borderId="0" xfId="0" applyFont="1" applyAlignment="1">
      <alignment vertical="center"/>
    </xf>
    <xf numFmtId="177" fontId="53" fillId="0" borderId="0" xfId="45" applyNumberFormat="1" applyFont="1" applyFill="1" applyBorder="1" applyAlignment="1">
      <alignment vertical="center"/>
    </xf>
    <xf numFmtId="0" fontId="53" fillId="0" borderId="0" xfId="0" applyFont="1" applyBorder="1" applyAlignment="1">
      <alignment vertical="center" wrapText="1"/>
    </xf>
    <xf numFmtId="0" fontId="53" fillId="0" borderId="0" xfId="45" applyNumberFormat="1" applyFont="1" applyFill="1" applyBorder="1" applyAlignment="1">
      <alignment vertical="center"/>
    </xf>
    <xf numFmtId="0" fontId="53" fillId="0" borderId="0" xfId="45" applyNumberFormat="1" applyFont="1" applyFill="1" applyBorder="1" applyAlignment="1">
      <alignment vertical="center" wrapText="1"/>
    </xf>
    <xf numFmtId="0" fontId="53" fillId="30" borderId="5" xfId="0" applyFont="1" applyFill="1" applyBorder="1" applyAlignment="1">
      <alignment horizontal="center" vertical="center" wrapText="1"/>
    </xf>
    <xf numFmtId="0" fontId="53" fillId="0" borderId="11" xfId="0" applyFont="1" applyFill="1" applyBorder="1" applyAlignment="1">
      <alignment horizontal="left" vertical="center" wrapText="1"/>
    </xf>
    <xf numFmtId="179" fontId="53" fillId="0" borderId="5" xfId="44" applyNumberFormat="1" applyFont="1" applyFill="1" applyBorder="1" applyAlignment="1">
      <alignment horizontal="center" vertical="center"/>
      <protection/>
    </xf>
    <xf numFmtId="179" fontId="56" fillId="0" borderId="0" xfId="44" applyNumberFormat="1" applyFont="1" applyFill="1" applyBorder="1" applyAlignment="1">
      <alignment horizontal="left" vertical="center" wrapText="1"/>
      <protection/>
    </xf>
    <xf numFmtId="179" fontId="56" fillId="0" borderId="0" xfId="44" applyNumberFormat="1" applyFont="1" applyFill="1" applyBorder="1" applyAlignment="1">
      <alignment horizontal="left" vertical="center" wrapText="1"/>
      <protection/>
    </xf>
    <xf numFmtId="0" fontId="53"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53" fillId="0" borderId="5" xfId="39" applyFont="1" applyBorder="1" applyAlignment="1">
      <alignment horizontal="center" vertical="center" wrapText="1"/>
      <protection/>
    </xf>
    <xf numFmtId="0" fontId="7" fillId="0" borderId="5" xfId="0" applyFont="1" applyFill="1" applyBorder="1" applyAlignment="1">
      <alignment vertical="center" wrapText="1"/>
    </xf>
    <xf numFmtId="0" fontId="7" fillId="0" borderId="12" xfId="39" applyFont="1" applyFill="1" applyBorder="1" applyAlignment="1">
      <alignment vertical="center" wrapText="1"/>
      <protection/>
    </xf>
    <xf numFmtId="0" fontId="53" fillId="0" borderId="13" xfId="0" applyFont="1" applyFill="1" applyBorder="1" applyAlignment="1">
      <alignment horizontal="left" vertical="center" wrapText="1"/>
    </xf>
    <xf numFmtId="38" fontId="7" fillId="0" borderId="5" xfId="43" applyNumberFormat="1" applyFont="1" applyFill="1" applyBorder="1" applyAlignment="1">
      <alignment vertical="center"/>
      <protection/>
    </xf>
    <xf numFmtId="38" fontId="53" fillId="0" borderId="5" xfId="43" applyNumberFormat="1" applyFont="1" applyFill="1" applyBorder="1" applyAlignment="1">
      <alignment vertical="center"/>
      <protection/>
    </xf>
    <xf numFmtId="0" fontId="7" fillId="0" borderId="5"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5" xfId="39" applyFont="1" applyFill="1" applyBorder="1" applyAlignment="1">
      <alignment horizontal="center" vertical="center" wrapText="1"/>
      <protection/>
    </xf>
    <xf numFmtId="0" fontId="7" fillId="0" borderId="13" xfId="39" applyFont="1" applyFill="1" applyBorder="1" applyAlignment="1">
      <alignment horizontal="center" vertical="center" wrapText="1"/>
      <protection/>
    </xf>
    <xf numFmtId="0" fontId="7" fillId="0" borderId="13" xfId="0" applyFont="1" applyFill="1" applyBorder="1" applyAlignment="1">
      <alignment horizontal="left" vertical="center" wrapText="1"/>
    </xf>
    <xf numFmtId="0" fontId="7" fillId="0" borderId="5" xfId="39" applyFont="1" applyBorder="1" applyAlignment="1">
      <alignment horizontal="center" vertical="center" wrapText="1"/>
      <protection/>
    </xf>
    <xf numFmtId="194" fontId="7" fillId="0" borderId="13" xfId="39" applyNumberFormat="1" applyFont="1" applyBorder="1" applyAlignment="1" quotePrefix="1">
      <alignment horizontal="center" vertical="center" wrapText="1"/>
      <protection/>
    </xf>
    <xf numFmtId="0" fontId="7" fillId="0" borderId="5" xfId="39" applyFont="1" applyFill="1" applyBorder="1" applyAlignment="1" quotePrefix="1">
      <alignment horizontal="center" vertical="center" wrapText="1"/>
      <protection/>
    </xf>
    <xf numFmtId="0" fontId="7" fillId="0" borderId="5" xfId="39" applyFont="1" applyFill="1" applyBorder="1" applyAlignment="1">
      <alignment horizontal="left" vertical="center" wrapText="1"/>
      <protection/>
    </xf>
    <xf numFmtId="179" fontId="7" fillId="0" borderId="5"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Fill="1" applyBorder="1" applyAlignment="1">
      <alignment horizontal="left" vertical="center" wrapText="1"/>
    </xf>
    <xf numFmtId="0" fontId="53" fillId="0" borderId="5" xfId="0" applyFont="1" applyBorder="1" applyAlignment="1">
      <alignment vertical="center" wrapText="1"/>
    </xf>
    <xf numFmtId="0" fontId="57" fillId="0" borderId="5" xfId="0" applyFont="1" applyBorder="1" applyAlignment="1">
      <alignment horizontal="left" vertical="center" wrapText="1"/>
    </xf>
    <xf numFmtId="0" fontId="53" fillId="0" borderId="12" xfId="0" applyFont="1" applyFill="1" applyBorder="1" applyAlignment="1">
      <alignment horizontal="left" vertical="center" wrapText="1"/>
    </xf>
    <xf numFmtId="0" fontId="53" fillId="0" borderId="5" xfId="0" applyFont="1" applyBorder="1" applyAlignment="1">
      <alignment horizontal="left" vertical="center" wrapText="1"/>
    </xf>
    <xf numFmtId="179" fontId="7" fillId="0" borderId="5" xfId="0" applyNumberFormat="1" applyFont="1" applyFill="1" applyBorder="1" applyAlignment="1">
      <alignment vertical="center" wrapText="1"/>
    </xf>
    <xf numFmtId="0" fontId="53" fillId="0" borderId="12" xfId="0" applyFont="1" applyFill="1" applyBorder="1" applyAlignment="1">
      <alignment horizontal="center" vertical="center"/>
    </xf>
    <xf numFmtId="49" fontId="6" fillId="0" borderId="5" xfId="39" applyNumberFormat="1" applyFont="1" applyFill="1" applyBorder="1" applyAlignment="1">
      <alignment vertical="center" wrapText="1"/>
      <protection/>
    </xf>
    <xf numFmtId="49" fontId="6" fillId="0" borderId="5" xfId="41" applyNumberFormat="1" applyFont="1" applyFill="1" applyBorder="1" applyAlignment="1">
      <alignment vertical="center" wrapText="1"/>
      <protection/>
    </xf>
    <xf numFmtId="179" fontId="7" fillId="0" borderId="5" xfId="0" applyNumberFormat="1" applyFont="1" applyFill="1" applyBorder="1" applyAlignment="1">
      <alignment horizontal="left" vertical="center" wrapText="1"/>
    </xf>
    <xf numFmtId="0" fontId="53" fillId="31" borderId="12" xfId="0" applyFont="1" applyFill="1" applyBorder="1" applyAlignment="1">
      <alignment horizontal="center" vertical="center" wrapText="1"/>
    </xf>
    <xf numFmtId="0" fontId="7" fillId="0" borderId="5" xfId="39" applyFont="1" applyBorder="1" applyAlignment="1">
      <alignment horizontal="left" vertical="center" wrapText="1"/>
      <protection/>
    </xf>
    <xf numFmtId="0" fontId="7" fillId="0" borderId="5" xfId="39" applyNumberFormat="1" applyFont="1" applyBorder="1" applyAlignment="1">
      <alignment horizontal="left" vertical="center" wrapText="1"/>
      <protection/>
    </xf>
    <xf numFmtId="0" fontId="7" fillId="0" borderId="12" xfId="39" applyFont="1" applyBorder="1" applyAlignment="1">
      <alignment horizontal="center" vertical="center" wrapText="1"/>
      <protection/>
    </xf>
    <xf numFmtId="49" fontId="7" fillId="0" borderId="5" xfId="39" applyNumberFormat="1" applyFont="1" applyFill="1" applyBorder="1" applyAlignment="1">
      <alignment vertical="center" wrapText="1"/>
      <protection/>
    </xf>
    <xf numFmtId="0" fontId="53" fillId="31" borderId="5" xfId="0" applyFont="1" applyFill="1" applyBorder="1" applyAlignment="1">
      <alignment vertical="center" wrapText="1"/>
    </xf>
    <xf numFmtId="3" fontId="53" fillId="0" borderId="5" xfId="0" applyNumberFormat="1" applyFont="1" applyBorder="1" applyAlignment="1">
      <alignment vertical="center"/>
    </xf>
    <xf numFmtId="49" fontId="7" fillId="0" borderId="5" xfId="39" applyNumberFormat="1" applyFont="1" applyFill="1" applyBorder="1" applyAlignment="1">
      <alignment horizontal="center" vertical="center" wrapText="1"/>
      <protection/>
    </xf>
    <xf numFmtId="0" fontId="58" fillId="0" borderId="0" xfId="0" applyFont="1" applyFill="1" applyAlignment="1">
      <alignment vertical="center"/>
    </xf>
    <xf numFmtId="3" fontId="53" fillId="32" borderId="5" xfId="0" applyNumberFormat="1" applyFont="1" applyFill="1" applyBorder="1" applyAlignment="1">
      <alignment vertical="center"/>
    </xf>
    <xf numFmtId="0" fontId="53" fillId="32" borderId="5" xfId="0" applyFont="1" applyFill="1" applyBorder="1" applyAlignment="1">
      <alignment vertical="center" wrapText="1"/>
    </xf>
    <xf numFmtId="0" fontId="54" fillId="32" borderId="0" xfId="0" applyFont="1" applyFill="1" applyAlignment="1">
      <alignment vertical="center"/>
    </xf>
    <xf numFmtId="0" fontId="53" fillId="32" borderId="5" xfId="38" applyFont="1" applyFill="1" applyBorder="1" applyAlignment="1">
      <alignment horizontal="center" vertical="center" wrapText="1"/>
      <protection/>
    </xf>
    <xf numFmtId="0" fontId="53" fillId="32" borderId="0" xfId="0" applyFont="1" applyFill="1" applyAlignment="1">
      <alignment vertical="center"/>
    </xf>
    <xf numFmtId="0" fontId="53" fillId="0" borderId="5" xfId="45" applyNumberFormat="1" applyFont="1" applyFill="1" applyBorder="1" applyAlignment="1">
      <alignment horizontal="center" vertical="center" wrapText="1"/>
    </xf>
    <xf numFmtId="0" fontId="53" fillId="0" borderId="5" xfId="0" applyFont="1" applyBorder="1" applyAlignment="1">
      <alignment horizontal="center" vertical="center"/>
    </xf>
    <xf numFmtId="0" fontId="53" fillId="32" borderId="5" xfId="0" applyFont="1" applyFill="1" applyBorder="1" applyAlignment="1">
      <alignment horizontal="center" vertical="center" wrapText="1"/>
    </xf>
    <xf numFmtId="0" fontId="53" fillId="31" borderId="12" xfId="0" applyFont="1" applyFill="1" applyBorder="1" applyAlignment="1">
      <alignment vertical="top" wrapText="1"/>
    </xf>
    <xf numFmtId="0" fontId="7" fillId="32" borderId="12" xfId="0" applyFont="1" applyFill="1" applyBorder="1" applyAlignment="1">
      <alignment horizontal="center" vertical="center" wrapText="1"/>
    </xf>
    <xf numFmtId="0" fontId="7" fillId="32" borderId="12" xfId="0" applyFont="1" applyFill="1" applyBorder="1" applyAlignment="1">
      <alignment horizontal="center" vertical="center"/>
    </xf>
    <xf numFmtId="0" fontId="7" fillId="32" borderId="12" xfId="0" applyFont="1" applyFill="1" applyBorder="1" applyAlignment="1">
      <alignment horizontal="left" vertical="center" wrapText="1"/>
    </xf>
    <xf numFmtId="179" fontId="7" fillId="32" borderId="5" xfId="0" applyNumberFormat="1" applyFont="1" applyFill="1" applyBorder="1" applyAlignment="1">
      <alignment horizontal="left" vertical="center" wrapText="1"/>
    </xf>
    <xf numFmtId="0" fontId="57" fillId="32" borderId="5" xfId="0" applyFont="1" applyFill="1" applyBorder="1" applyAlignment="1">
      <alignment horizontal="left" vertical="center" wrapText="1"/>
    </xf>
    <xf numFmtId="38" fontId="7" fillId="32" borderId="5" xfId="43" applyNumberFormat="1" applyFont="1" applyFill="1" applyBorder="1" applyAlignment="1">
      <alignment vertical="center"/>
      <protection/>
    </xf>
    <xf numFmtId="0" fontId="53" fillId="32" borderId="5" xfId="0" applyFont="1" applyFill="1" applyBorder="1" applyAlignment="1">
      <alignment horizontal="center" vertical="center"/>
    </xf>
    <xf numFmtId="3" fontId="53" fillId="32" borderId="5" xfId="45" applyNumberFormat="1" applyFont="1" applyFill="1" applyBorder="1" applyAlignment="1">
      <alignment vertical="center" wrapText="1"/>
    </xf>
    <xf numFmtId="0" fontId="53" fillId="32" borderId="12" xfId="0" applyFont="1" applyFill="1" applyBorder="1" applyAlignment="1">
      <alignment horizontal="left" vertical="center" wrapText="1"/>
    </xf>
    <xf numFmtId="0" fontId="53" fillId="32" borderId="5" xfId="0" applyFont="1" applyFill="1" applyBorder="1" applyAlignment="1">
      <alignment horizontal="left" vertical="center" wrapText="1"/>
    </xf>
    <xf numFmtId="179" fontId="53" fillId="0" borderId="12" xfId="44" applyNumberFormat="1" applyFont="1" applyFill="1" applyBorder="1" applyAlignment="1">
      <alignment horizontal="center" vertical="center" wrapText="1"/>
      <protection/>
    </xf>
    <xf numFmtId="0" fontId="7" fillId="31" borderId="5" xfId="0" applyFont="1" applyFill="1" applyBorder="1" applyAlignment="1">
      <alignment vertical="center" wrapText="1"/>
    </xf>
    <xf numFmtId="0" fontId="9" fillId="31" borderId="5" xfId="38" applyFont="1" applyFill="1" applyBorder="1" applyAlignment="1">
      <alignment horizontal="center" vertical="center" wrapText="1"/>
      <protection/>
    </xf>
    <xf numFmtId="0" fontId="9" fillId="31" borderId="5" xfId="0" applyFont="1" applyFill="1" applyBorder="1" applyAlignment="1">
      <alignment vertical="center" wrapText="1"/>
    </xf>
    <xf numFmtId="0" fontId="7" fillId="31" borderId="5" xfId="0" applyFont="1" applyFill="1" applyBorder="1" applyAlignment="1">
      <alignment horizontal="center" vertical="center" wrapText="1"/>
    </xf>
    <xf numFmtId="49" fontId="9" fillId="31" borderId="5" xfId="39" applyNumberFormat="1" applyFont="1" applyFill="1" applyBorder="1" applyAlignment="1">
      <alignment vertical="center" wrapText="1"/>
      <protection/>
    </xf>
    <xf numFmtId="0" fontId="9" fillId="0" borderId="5" xfId="0" applyFont="1" applyFill="1" applyBorder="1" applyAlignment="1">
      <alignment vertical="center" wrapText="1"/>
    </xf>
    <xf numFmtId="3" fontId="7" fillId="0" borderId="5" xfId="0" applyNumberFormat="1" applyFont="1" applyFill="1" applyBorder="1" applyAlignment="1">
      <alignment vertical="center"/>
    </xf>
    <xf numFmtId="207" fontId="7" fillId="0" borderId="5" xfId="0" applyNumberFormat="1" applyFont="1" applyFill="1" applyBorder="1" applyAlignment="1">
      <alignment horizontal="left" vertical="center" wrapText="1"/>
    </xf>
    <xf numFmtId="207" fontId="7" fillId="0" borderId="5" xfId="39" applyNumberFormat="1" applyFont="1" applyBorder="1" applyAlignment="1">
      <alignment horizontal="center" vertical="center" wrapText="1"/>
      <protection/>
    </xf>
    <xf numFmtId="207" fontId="7" fillId="0" borderId="5" xfId="0" applyNumberFormat="1" applyFont="1" applyBorder="1" applyAlignment="1">
      <alignment vertical="center" wrapText="1"/>
    </xf>
    <xf numFmtId="3" fontId="7" fillId="0" borderId="5" xfId="0" applyNumberFormat="1" applyFont="1" applyBorder="1" applyAlignment="1">
      <alignment vertical="center"/>
    </xf>
    <xf numFmtId="207" fontId="7" fillId="0" borderId="5" xfId="39" applyNumberFormat="1" applyFont="1" applyFill="1" applyBorder="1" applyAlignment="1">
      <alignment horizontal="center" vertical="center" wrapText="1"/>
      <protection/>
    </xf>
    <xf numFmtId="207" fontId="7" fillId="0" borderId="5" xfId="0" applyNumberFormat="1" applyFont="1" applyFill="1" applyBorder="1" applyAlignment="1">
      <alignment vertical="center" wrapText="1"/>
    </xf>
    <xf numFmtId="207" fontId="7" fillId="31" borderId="5" xfId="0" applyNumberFormat="1" applyFont="1" applyFill="1" applyBorder="1" applyAlignment="1">
      <alignment horizontal="left" vertical="center" wrapText="1"/>
    </xf>
    <xf numFmtId="207" fontId="7" fillId="31" borderId="5" xfId="0" applyNumberFormat="1" applyFont="1" applyFill="1" applyBorder="1" applyAlignment="1">
      <alignment vertical="center" wrapText="1"/>
    </xf>
    <xf numFmtId="0" fontId="7" fillId="31" borderId="5" xfId="38" applyFont="1" applyFill="1" applyBorder="1" applyAlignment="1">
      <alignment horizontal="center" vertical="center" wrapText="1"/>
      <protection/>
    </xf>
    <xf numFmtId="49" fontId="7" fillId="0" borderId="5" xfId="39" applyNumberFormat="1" applyFont="1" applyFill="1" applyBorder="1" applyAlignment="1">
      <alignment horizontal="left" vertical="center" wrapText="1"/>
      <protection/>
    </xf>
    <xf numFmtId="0" fontId="7" fillId="0" borderId="5" xfId="0" applyFont="1" applyBorder="1" applyAlignment="1">
      <alignment vertical="center" wrapText="1"/>
    </xf>
    <xf numFmtId="3" fontId="7" fillId="0" borderId="5" xfId="45" applyNumberFormat="1" applyFont="1" applyFill="1" applyBorder="1" applyAlignment="1">
      <alignment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3" fontId="7" fillId="0" borderId="12" xfId="0" applyNumberFormat="1" applyFont="1" applyBorder="1" applyAlignment="1">
      <alignment vertical="center"/>
    </xf>
    <xf numFmtId="0" fontId="7" fillId="0" borderId="5" xfId="39" applyFont="1" applyBorder="1" applyAlignment="1">
      <alignment vertical="center" wrapText="1"/>
      <protection/>
    </xf>
    <xf numFmtId="3" fontId="53" fillId="0" borderId="5" xfId="58" applyNumberFormat="1" applyFont="1" applyFill="1" applyBorder="1" applyAlignment="1">
      <alignment vertical="center" wrapText="1"/>
    </xf>
    <xf numFmtId="0" fontId="53" fillId="0" borderId="5" xfId="0" applyFont="1" applyBorder="1" applyAlignment="1">
      <alignment horizontal="center" vertical="center" wrapText="1"/>
    </xf>
    <xf numFmtId="0" fontId="53" fillId="31" borderId="5" xfId="0" applyFont="1" applyFill="1" applyBorder="1" applyAlignment="1">
      <alignment vertical="center" wrapText="1"/>
    </xf>
    <xf numFmtId="3" fontId="53" fillId="0" borderId="5" xfId="0" applyNumberFormat="1" applyFont="1" applyBorder="1" applyAlignment="1">
      <alignment vertical="center"/>
    </xf>
    <xf numFmtId="0" fontId="53" fillId="31" borderId="12" xfId="0" applyFont="1" applyFill="1" applyBorder="1" applyAlignment="1">
      <alignment vertical="center" wrapText="1"/>
    </xf>
    <xf numFmtId="177" fontId="53" fillId="0" borderId="5" xfId="58" applyNumberFormat="1" applyFont="1" applyBorder="1" applyAlignment="1">
      <alignment vertical="center"/>
    </xf>
    <xf numFmtId="38" fontId="7" fillId="0" borderId="5" xfId="43" applyNumberFormat="1" applyFont="1" applyFill="1" applyBorder="1" applyAlignment="1">
      <alignment horizontal="right" vertical="center"/>
      <protection/>
    </xf>
    <xf numFmtId="3" fontId="53" fillId="0" borderId="5" xfId="45" applyNumberFormat="1" applyFont="1" applyFill="1" applyBorder="1" applyAlignment="1">
      <alignment horizontal="left" vertical="center" wrapText="1"/>
    </xf>
    <xf numFmtId="179" fontId="53" fillId="0" borderId="12" xfId="44" applyNumberFormat="1" applyFont="1" applyFill="1" applyBorder="1" applyAlignment="1">
      <alignment horizontal="left" vertical="center" wrapText="1"/>
      <protection/>
    </xf>
    <xf numFmtId="179" fontId="53" fillId="0" borderId="5" xfId="42" applyNumberFormat="1" applyFont="1" applyFill="1" applyBorder="1" applyAlignment="1">
      <alignment horizontal="left" vertical="center" wrapText="1"/>
      <protection/>
    </xf>
    <xf numFmtId="179" fontId="6" fillId="0" borderId="5" xfId="44" applyNumberFormat="1" applyFont="1" applyFill="1" applyBorder="1" applyAlignment="1">
      <alignment horizontal="right" vertical="center" wrapText="1"/>
      <protection/>
    </xf>
    <xf numFmtId="0" fontId="53" fillId="0" borderId="5" xfId="42" applyFont="1" applyFill="1" applyBorder="1" applyAlignment="1">
      <alignment horizontal="left" vertical="center" wrapText="1"/>
      <protection/>
    </xf>
    <xf numFmtId="0" fontId="53" fillId="0" borderId="5" xfId="0" applyFont="1" applyFill="1" applyBorder="1" applyAlignment="1">
      <alignment horizontal="center" vertical="center"/>
    </xf>
    <xf numFmtId="0" fontId="59" fillId="0" borderId="5" xfId="0" applyFont="1" applyFill="1" applyBorder="1" applyAlignment="1">
      <alignment horizontal="left" vertical="center" wrapText="1"/>
    </xf>
    <xf numFmtId="0" fontId="57" fillId="0" borderId="5" xfId="0" applyFont="1" applyFill="1" applyBorder="1" applyAlignment="1">
      <alignment horizontal="left" vertical="center" wrapText="1"/>
    </xf>
    <xf numFmtId="0" fontId="7" fillId="31" borderId="12"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xf>
    <xf numFmtId="179" fontId="10" fillId="31" borderId="5" xfId="0" applyNumberFormat="1" applyFont="1" applyFill="1" applyBorder="1" applyAlignment="1">
      <alignment vertical="center" wrapText="1"/>
    </xf>
    <xf numFmtId="179" fontId="7" fillId="31" borderId="5" xfId="0" applyNumberFormat="1" applyFont="1" applyFill="1" applyBorder="1" applyAlignment="1">
      <alignment vertical="center" wrapText="1"/>
    </xf>
    <xf numFmtId="0" fontId="53" fillId="0" borderId="14" xfId="0" applyFont="1" applyFill="1" applyBorder="1" applyAlignment="1">
      <alignment horizontal="center" vertical="center" wrapText="1"/>
    </xf>
    <xf numFmtId="0" fontId="53" fillId="0" borderId="5" xfId="39" applyFont="1" applyFill="1" applyBorder="1" applyAlignment="1">
      <alignment horizontal="center" vertical="center" wrapText="1"/>
      <protection/>
    </xf>
    <xf numFmtId="0" fontId="7" fillId="0" borderId="5" xfId="0" applyFont="1" applyBorder="1" applyAlignment="1">
      <alignment wrapText="1"/>
    </xf>
    <xf numFmtId="0" fontId="6" fillId="0" borderId="5" xfId="0" applyFont="1" applyFill="1" applyBorder="1" applyAlignment="1">
      <alignment horizontal="left" vertical="center" wrapText="1"/>
    </xf>
    <xf numFmtId="38" fontId="53" fillId="0" borderId="5" xfId="43" applyNumberFormat="1" applyFont="1" applyFill="1" applyBorder="1" applyAlignment="1">
      <alignment horizontal="right" vertical="center"/>
      <protection/>
    </xf>
    <xf numFmtId="0" fontId="7" fillId="0" borderId="0" xfId="0" applyFont="1" applyFill="1" applyAlignment="1">
      <alignment wrapText="1"/>
    </xf>
    <xf numFmtId="179" fontId="53" fillId="0" borderId="5" xfId="0" applyNumberFormat="1" applyFont="1" applyFill="1" applyBorder="1" applyAlignment="1">
      <alignment horizontal="center" vertical="center" wrapText="1"/>
    </xf>
    <xf numFmtId="0" fontId="57" fillId="0" borderId="5" xfId="0" applyFont="1" applyBorder="1" applyAlignment="1">
      <alignment vertical="center" wrapText="1"/>
    </xf>
    <xf numFmtId="0" fontId="7" fillId="0" borderId="5" xfId="0" applyFont="1" applyFill="1" applyBorder="1" applyAlignment="1">
      <alignment wrapText="1"/>
    </xf>
    <xf numFmtId="0" fontId="7" fillId="0" borderId="5" xfId="59" applyNumberFormat="1" applyFont="1" applyFill="1" applyBorder="1" applyAlignment="1">
      <alignment horizontal="center" vertical="center"/>
    </xf>
    <xf numFmtId="0" fontId="7" fillId="0" borderId="5" xfId="33" applyFont="1" applyBorder="1" applyAlignment="1">
      <alignment vertical="center" wrapText="1"/>
      <protection/>
    </xf>
    <xf numFmtId="0" fontId="7" fillId="0" borderId="12" xfId="0" applyFont="1" applyBorder="1" applyAlignment="1">
      <alignment horizontal="left" vertical="center" wrapText="1"/>
    </xf>
    <xf numFmtId="0" fontId="7" fillId="0" borderId="5" xfId="34" applyFont="1" applyBorder="1" applyAlignment="1">
      <alignment vertical="center" wrapText="1"/>
      <protection/>
    </xf>
    <xf numFmtId="0" fontId="7" fillId="0" borderId="5" xfId="34" applyFont="1" applyBorder="1" applyAlignment="1">
      <alignment horizontal="center" vertical="center" wrapText="1"/>
      <protection/>
    </xf>
    <xf numFmtId="49" fontId="7" fillId="0" borderId="5" xfId="41" applyNumberFormat="1" applyFont="1" applyFill="1" applyBorder="1" applyAlignment="1">
      <alignment vertical="center" wrapText="1"/>
      <protection/>
    </xf>
    <xf numFmtId="0" fontId="7" fillId="31" borderId="5" xfId="0" applyFont="1" applyFill="1" applyBorder="1" applyAlignment="1">
      <alignment vertical="top" wrapText="1"/>
    </xf>
    <xf numFmtId="3" fontId="7" fillId="0" borderId="5" xfId="59" applyNumberFormat="1" applyFont="1" applyFill="1" applyBorder="1" applyAlignment="1">
      <alignment vertical="center" wrapText="1"/>
    </xf>
    <xf numFmtId="0" fontId="7" fillId="0" borderId="12" xfId="34" applyFont="1" applyBorder="1" applyAlignment="1">
      <alignment vertical="center" wrapText="1"/>
      <protection/>
    </xf>
    <xf numFmtId="0" fontId="7" fillId="0" borderId="12" xfId="34" applyFont="1" applyBorder="1" applyAlignment="1">
      <alignment horizontal="center" vertical="center" wrapText="1"/>
      <protection/>
    </xf>
    <xf numFmtId="38" fontId="7" fillId="0" borderId="5" xfId="0" applyNumberFormat="1" applyFont="1" applyFill="1" applyBorder="1" applyAlignment="1">
      <alignment vertical="center" wrapText="1"/>
    </xf>
    <xf numFmtId="38" fontId="7" fillId="0" borderId="12" xfId="0" applyNumberFormat="1" applyFont="1" applyFill="1" applyBorder="1" applyAlignment="1">
      <alignment vertical="center" wrapText="1"/>
    </xf>
    <xf numFmtId="0" fontId="7" fillId="0" borderId="12" xfId="39" applyFont="1" applyFill="1" applyBorder="1" applyAlignment="1" quotePrefix="1">
      <alignment horizontal="center" vertical="center" wrapText="1"/>
      <protection/>
    </xf>
    <xf numFmtId="0" fontId="7" fillId="0" borderId="11" xfId="0" applyFont="1" applyFill="1" applyBorder="1" applyAlignment="1">
      <alignment horizontal="left" vertical="center" wrapText="1"/>
    </xf>
    <xf numFmtId="3" fontId="53" fillId="0" borderId="5" xfId="49" applyNumberFormat="1" applyFont="1" applyFill="1" applyBorder="1" applyAlignment="1">
      <alignment vertical="center" wrapText="1"/>
    </xf>
    <xf numFmtId="0" fontId="53" fillId="0" borderId="5" xfId="0" applyFont="1" applyBorder="1" applyAlignment="1">
      <alignment horizontal="center" vertical="center" wrapText="1"/>
    </xf>
    <xf numFmtId="0" fontId="53" fillId="0" borderId="5" xfId="0" applyFont="1" applyBorder="1" applyAlignment="1">
      <alignment vertical="center" wrapText="1"/>
    </xf>
    <xf numFmtId="0" fontId="53" fillId="0" borderId="5" xfId="0" applyFont="1" applyBorder="1" applyAlignment="1">
      <alignment horizontal="left" vertical="center" wrapText="1"/>
    </xf>
    <xf numFmtId="0" fontId="6" fillId="0" borderId="5" xfId="39" applyFont="1" applyBorder="1" applyAlignment="1">
      <alignment horizontal="center" vertical="center" wrapText="1"/>
      <protection/>
    </xf>
    <xf numFmtId="0" fontId="6" fillId="0" borderId="5" xfId="39" applyNumberFormat="1" applyFont="1" applyBorder="1" applyAlignment="1">
      <alignment horizontal="left" vertical="center" wrapText="1"/>
      <protection/>
    </xf>
    <xf numFmtId="0" fontId="53" fillId="31" borderId="5" xfId="0" applyFont="1" applyFill="1" applyBorder="1" applyAlignment="1">
      <alignment vertical="center" wrapText="1"/>
    </xf>
    <xf numFmtId="3" fontId="53" fillId="0" borderId="5" xfId="0" applyNumberFormat="1" applyFont="1" applyBorder="1" applyAlignment="1">
      <alignment vertical="center"/>
    </xf>
    <xf numFmtId="38" fontId="53" fillId="32" borderId="5" xfId="43" applyNumberFormat="1" applyFont="1" applyFill="1" applyBorder="1" applyAlignment="1">
      <alignment vertical="center"/>
      <protection/>
    </xf>
    <xf numFmtId="179" fontId="7" fillId="0" borderId="14" xfId="0" applyNumberFormat="1" applyFont="1" applyFill="1" applyBorder="1" applyAlignment="1">
      <alignment horizontal="center" vertical="center" wrapText="1"/>
    </xf>
    <xf numFmtId="0" fontId="7" fillId="0" borderId="14" xfId="39" applyFont="1" applyFill="1" applyBorder="1" applyAlignment="1">
      <alignment horizontal="center" vertical="center" wrapText="1"/>
      <protection/>
    </xf>
    <xf numFmtId="0" fontId="7" fillId="0" borderId="14" xfId="0" applyFont="1" applyFill="1" applyBorder="1" applyAlignment="1">
      <alignment vertical="center" wrapText="1"/>
    </xf>
    <xf numFmtId="38" fontId="53" fillId="0" borderId="14" xfId="43" applyNumberFormat="1" applyFont="1" applyFill="1" applyBorder="1" applyAlignment="1">
      <alignment vertical="center"/>
      <protection/>
    </xf>
    <xf numFmtId="0" fontId="7" fillId="0" borderId="14" xfId="38" applyFont="1" applyFill="1" applyBorder="1" applyAlignment="1">
      <alignment vertical="center" wrapText="1"/>
      <protection/>
    </xf>
    <xf numFmtId="3" fontId="53" fillId="0" borderId="14" xfId="45" applyNumberFormat="1" applyFont="1" applyFill="1" applyBorder="1" applyAlignment="1">
      <alignment vertical="center" wrapText="1"/>
    </xf>
    <xf numFmtId="179" fontId="60" fillId="0" borderId="0" xfId="44" applyNumberFormat="1" applyFont="1" applyFill="1" applyAlignment="1">
      <alignment horizontal="center" vertical="center" wrapText="1"/>
      <protection/>
    </xf>
    <xf numFmtId="179" fontId="61" fillId="0" borderId="0" xfId="44" applyNumberFormat="1" applyFont="1" applyFill="1" applyAlignment="1">
      <alignment horizontal="center" vertical="center" wrapText="1"/>
      <protection/>
    </xf>
    <xf numFmtId="179" fontId="62" fillId="0" borderId="15" xfId="44" applyNumberFormat="1" applyFont="1" applyFill="1" applyBorder="1" applyAlignment="1">
      <alignment horizontal="left" vertical="center" wrapText="1"/>
      <protection/>
    </xf>
    <xf numFmtId="179" fontId="56" fillId="0" borderId="15" xfId="44" applyNumberFormat="1" applyFont="1" applyFill="1" applyBorder="1" applyAlignment="1">
      <alignment horizontal="left" vertical="center" wrapText="1"/>
      <protection/>
    </xf>
    <xf numFmtId="179" fontId="53" fillId="0" borderId="5" xfId="44" applyNumberFormat="1" applyFont="1" applyFill="1" applyBorder="1" applyAlignment="1">
      <alignment horizontal="center" vertical="center" wrapText="1"/>
      <protection/>
    </xf>
    <xf numFmtId="179" fontId="53" fillId="0" borderId="14" xfId="44" applyNumberFormat="1" applyFont="1" applyFill="1" applyBorder="1" applyAlignment="1">
      <alignment horizontal="center" vertical="center" wrapText="1"/>
      <protection/>
    </xf>
    <xf numFmtId="179" fontId="53" fillId="0" borderId="12" xfId="44" applyNumberFormat="1" applyFont="1" applyFill="1" applyBorder="1" applyAlignment="1">
      <alignment horizontal="center" vertical="center" wrapText="1"/>
      <protection/>
    </xf>
    <xf numFmtId="179" fontId="53" fillId="0" borderId="5" xfId="44" applyNumberFormat="1" applyFont="1" applyFill="1" applyBorder="1" applyAlignment="1" applyProtection="1">
      <alignment horizontal="center" vertical="center" wrapText="1"/>
      <protection locked="0"/>
    </xf>
    <xf numFmtId="0" fontId="53" fillId="0" borderId="5" xfId="42" applyFont="1" applyFill="1" applyBorder="1" applyAlignment="1">
      <alignment horizontal="center" vertical="center" wrapText="1"/>
      <protection/>
    </xf>
    <xf numFmtId="0" fontId="53" fillId="0" borderId="14" xfId="0" applyFont="1" applyBorder="1" applyAlignment="1">
      <alignment horizontal="center" vertical="center" wrapText="1"/>
    </xf>
    <xf numFmtId="0" fontId="0" fillId="0" borderId="16" xfId="0" applyBorder="1" applyAlignment="1">
      <alignment horizontal="center" vertical="center" wrapText="1"/>
    </xf>
    <xf numFmtId="0" fontId="53" fillId="0" borderId="5" xfId="40" applyFont="1" applyFill="1" applyBorder="1" applyAlignment="1">
      <alignment horizontal="center" vertical="center" wrapText="1"/>
      <protection/>
    </xf>
    <xf numFmtId="3" fontId="53" fillId="0" borderId="14" xfId="0" applyNumberFormat="1" applyFont="1" applyBorder="1" applyAlignment="1">
      <alignment horizontal="right" vertical="center"/>
    </xf>
    <xf numFmtId="3" fontId="53" fillId="0" borderId="12" xfId="0" applyNumberFormat="1" applyFont="1" applyBorder="1" applyAlignment="1">
      <alignment horizontal="right" vertical="center"/>
    </xf>
    <xf numFmtId="0" fontId="53" fillId="0" borderId="0" xfId="0" applyFont="1" applyFill="1" applyAlignment="1">
      <alignment wrapText="1"/>
    </xf>
    <xf numFmtId="0" fontId="53" fillId="0" borderId="0" xfId="0" applyFont="1" applyFill="1" applyAlignment="1">
      <alignment/>
    </xf>
    <xf numFmtId="179" fontId="56" fillId="0" borderId="0" xfId="44" applyNumberFormat="1" applyFont="1" applyFill="1" applyBorder="1" applyAlignment="1">
      <alignment horizontal="left" vertical="center" wrapText="1"/>
      <protection/>
    </xf>
    <xf numFmtId="179" fontId="53" fillId="0" borderId="5" xfId="44" applyNumberFormat="1" applyFont="1" applyFill="1" applyBorder="1" applyAlignment="1">
      <alignment horizontal="center" vertical="center"/>
      <protection/>
    </xf>
    <xf numFmtId="0" fontId="53" fillId="0" borderId="5" xfId="42" applyFont="1" applyFill="1" applyBorder="1" applyAlignment="1">
      <alignment horizontal="center" vertical="center"/>
      <protection/>
    </xf>
    <xf numFmtId="0" fontId="53" fillId="0" borderId="5" xfId="0" applyFont="1" applyBorder="1" applyAlignment="1">
      <alignment horizontal="center" vertical="center" wrapText="1"/>
    </xf>
    <xf numFmtId="0" fontId="54" fillId="0" borderId="5" xfId="0" applyFont="1" applyBorder="1" applyAlignment="1">
      <alignment horizontal="center" vertical="center" wrapText="1"/>
    </xf>
  </cellXfs>
  <cellStyles count="8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5" xfId="36"/>
    <cellStyle name="一般 9" xfId="37"/>
    <cellStyle name="一般_3.教育部教育經費分配審議委員會第x分組對xx年度補助原則或要點審議情形表(修正)" xfId="38"/>
    <cellStyle name="一般_960124第1分組計畫填報表(附件3-5)" xfId="39"/>
    <cellStyle name="一般_960124第1分組計畫填報表(附件3-5)_99年度審議情形表1120" xfId="40"/>
    <cellStyle name="一般_98審議情形表-彙整" xfId="41"/>
    <cellStyle name="一般_99年度審議情形表1120" xfId="42"/>
    <cellStyle name="一般_99補助計畫概況表(彙)" xfId="43"/>
    <cellStyle name="一般_99審議情形表980915(彙)" xfId="44"/>
    <cellStyle name="Comma" xfId="45"/>
    <cellStyle name="千分位 2" xfId="46"/>
    <cellStyle name="千分位 2 2" xfId="47"/>
    <cellStyle name="千分位 2 3" xfId="48"/>
    <cellStyle name="千分位 2 4" xfId="49"/>
    <cellStyle name="千分位 3" xfId="50"/>
    <cellStyle name="千分位 3 2" xfId="51"/>
    <cellStyle name="千分位 3 3" xfId="52"/>
    <cellStyle name="千分位 3 4" xfId="53"/>
    <cellStyle name="千分位 4" xfId="54"/>
    <cellStyle name="千分位 4 2" xfId="55"/>
    <cellStyle name="千分位 4 3" xfId="56"/>
    <cellStyle name="千分位 4 4" xfId="57"/>
    <cellStyle name="千分位 5" xfId="58"/>
    <cellStyle name="千分位 6" xfId="59"/>
    <cellStyle name="千分位 7" xfId="60"/>
    <cellStyle name="千分位 7 2" xfId="61"/>
    <cellStyle name="千分位 7 3" xfId="62"/>
    <cellStyle name="千分位 7 4" xfId="63"/>
    <cellStyle name="千分位 8" xfId="64"/>
    <cellStyle name="Comma [0]" xfId="65"/>
    <cellStyle name="Followed Hyperlink" xfId="66"/>
    <cellStyle name="中等" xfId="67"/>
    <cellStyle name="合計" xfId="68"/>
    <cellStyle name="好" xfId="69"/>
    <cellStyle name="Percent" xfId="70"/>
    <cellStyle name="計算方式" xfId="71"/>
    <cellStyle name="Currency" xfId="72"/>
    <cellStyle name="Currency [0]" xfId="73"/>
    <cellStyle name="連結的儲存格" xfId="74"/>
    <cellStyle name="備註" xfId="75"/>
    <cellStyle name="Hyperlink" xfId="76"/>
    <cellStyle name="置中左右齊自動換列" xfId="77"/>
    <cellStyle name="說明文字" xfId="78"/>
    <cellStyle name="輔色1" xfId="79"/>
    <cellStyle name="輔色2" xfId="80"/>
    <cellStyle name="輔色3" xfId="81"/>
    <cellStyle name="輔色4" xfId="82"/>
    <cellStyle name="輔色5" xfId="83"/>
    <cellStyle name="輔色6" xfId="84"/>
    <cellStyle name="標題" xfId="85"/>
    <cellStyle name="標題 1" xfId="86"/>
    <cellStyle name="標題 2" xfId="87"/>
    <cellStyle name="標題 3" xfId="88"/>
    <cellStyle name="標題 4" xfId="89"/>
    <cellStyle name="樣式 1" xfId="90"/>
    <cellStyle name="輸入" xfId="91"/>
    <cellStyle name="輸出" xfId="92"/>
    <cellStyle name="檢查儲存格" xfId="93"/>
    <cellStyle name="壞" xfId="94"/>
    <cellStyle name="警告文字"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du.law.moe.gov.tw/LawContent.aspx?id=FL038836" TargetMode="External" /><Relationship Id="rId2" Type="http://schemas.openxmlformats.org/officeDocument/2006/relationships/hyperlink" Target="https://gazette.nat.gov.tw/egFront/detail.do?metaid=96594&amp;log=detailLog" TargetMode="External" /><Relationship Id="rId3" Type="http://schemas.openxmlformats.org/officeDocument/2006/relationships/hyperlink" Target="https://gazette.nat.gov.tw/egFront/detail.do?metaid=96067&amp;log=detailLog" TargetMode="External" /><Relationship Id="rId4" Type="http://schemas.openxmlformats.org/officeDocument/2006/relationships/hyperlink" Target="https://gazette.nat.gov.tw/egFront/detail.do?metaid=94480&amp;log=detailLog" TargetMode="External" /><Relationship Id="rId5" Type="http://schemas.openxmlformats.org/officeDocument/2006/relationships/hyperlink" Target="https://gazette.nat.gov.tw/egFront/detail.do?metaid=94562&amp;log=detailLog" TargetMode="External" /><Relationship Id="rId6" Type="http://schemas.openxmlformats.org/officeDocument/2006/relationships/hyperlink" Target="http://edu.law.moe.gov.tw/LawContent.aspx?id=GL000417" TargetMode="External" /><Relationship Id="rId7" Type="http://schemas.openxmlformats.org/officeDocument/2006/relationships/hyperlink" Target="http://edu.law.moe.gov.tw/LawContent.aspx?id=FL019622" TargetMode="External" /><Relationship Id="rId8" Type="http://schemas.openxmlformats.org/officeDocument/2006/relationships/hyperlink" Target="http://edu.law.moe.gov.tw/LawContent.aspx?id=FL025191" TargetMode="External" /><Relationship Id="rId9" Type="http://schemas.openxmlformats.org/officeDocument/2006/relationships/hyperlink" Target="https://gazette.nat.gov.tw/egFront/detail.do?metaid=92702&amp;log=detailLog" TargetMode="External" /><Relationship Id="rId10" Type="http://schemas.openxmlformats.org/officeDocument/2006/relationships/hyperlink" Target="https://gazette.nat.gov.tw/egFront/detail.do?metaid=74218&amp;log=detailLog" TargetMode="External" /><Relationship Id="rId11" Type="http://schemas.openxmlformats.org/officeDocument/2006/relationships/hyperlink" Target="http://edu.law.moe.gov.tw/LawContent.aspx?id=GL000471" TargetMode="External" /><Relationship Id="rId12" Type="http://schemas.openxmlformats.org/officeDocument/2006/relationships/hyperlink" Target="https://gazette.nat.gov.tw/egFront/detail.do?metaid=90193&amp;log=detailLog" TargetMode="External" /><Relationship Id="rId13" Type="http://schemas.openxmlformats.org/officeDocument/2006/relationships/hyperlink" Target="http://edu.law.moe.gov.tw/LawContent.aspx?id=GL001603" TargetMode="External" /><Relationship Id="rId14" Type="http://schemas.openxmlformats.org/officeDocument/2006/relationships/hyperlink" Target="https://gazette.nat.gov.tw/egFront/detail.do?metaid=90347&amp;log=detailLog" TargetMode="External" /><Relationship Id="rId15" Type="http://schemas.openxmlformats.org/officeDocument/2006/relationships/hyperlink" Target="https://gazette.nat.gov.tw/egFront/detail.do?metaid=98391&amp;log=detailLog" TargetMode="External" /><Relationship Id="rId16" Type="http://schemas.openxmlformats.org/officeDocument/2006/relationships/hyperlink" Target="https://gazette.nat.gov.tw/egFront/detail.do?metaid=101500&amp;log=detailLog" TargetMode="External" /><Relationship Id="rId17" Type="http://schemas.openxmlformats.org/officeDocument/2006/relationships/hyperlink" Target="https://gazette.nat.gov.tw/egFront/detail.do?metaid=88039&amp;log=detailLog" TargetMode="External" /><Relationship Id="rId18" Type="http://schemas.openxmlformats.org/officeDocument/2006/relationships/hyperlink" Target="https://gazette.nat.gov.tw/egFront/detail.do?metaid=95809&amp;log=detailLog" TargetMode="External" /><Relationship Id="rId19" Type="http://schemas.openxmlformats.org/officeDocument/2006/relationships/hyperlink" Target="https://gazette.nat.gov.tw/egFront/detail.do?metaid=98523&amp;log=detailLog" TargetMode="External" /><Relationship Id="rId20" Type="http://schemas.openxmlformats.org/officeDocument/2006/relationships/hyperlink" Target="http://edu.law.moe.gov.tw/LawContent.aspx?id=GL001368" TargetMode="External" /><Relationship Id="rId21" Type="http://schemas.openxmlformats.org/officeDocument/2006/relationships/hyperlink" Target="http://edu.law.moe.gov.tw/LawContent.aspx?id=GL001421" TargetMode="External" /><Relationship Id="rId22" Type="http://schemas.openxmlformats.org/officeDocument/2006/relationships/hyperlink" Target="https://gazette.nat.gov.tw/egFront/detail.do?metaid=97082&amp;log=detailLog" TargetMode="External" /><Relationship Id="rId23" Type="http://schemas.openxmlformats.org/officeDocument/2006/relationships/hyperlink" Target="https://gazette.nat.gov.tw/egFront/detail.do?metaid=93104&amp;log=detailLog" TargetMode="External" /><Relationship Id="rId2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zoomScale="88" zoomScaleNormal="88" zoomScalePageLayoutView="0" workbookViewId="0" topLeftCell="A1">
      <pane xSplit="3" ySplit="4" topLeftCell="D5" activePane="bottomRight" state="frozen"/>
      <selection pane="topLeft" activeCell="A1" sqref="A1"/>
      <selection pane="topRight" activeCell="D1" sqref="D1"/>
      <selection pane="bottomLeft" activeCell="A6" sqref="A6"/>
      <selection pane="bottomRight" activeCell="F30" sqref="F30"/>
    </sheetView>
  </sheetViews>
  <sheetFormatPr defaultColWidth="9.00390625" defaultRowHeight="16.5"/>
  <cols>
    <col min="1" max="1" width="11.625" style="6" customWidth="1"/>
    <col min="2" max="2" width="5.625" style="6" bestFit="1" customWidth="1"/>
    <col min="3" max="3" width="42.625" style="6" customWidth="1"/>
    <col min="4" max="4" width="23.375" style="6" customWidth="1"/>
    <col min="5" max="5" width="26.875" style="6" customWidth="1"/>
    <col min="6" max="6" width="15.625" style="5" customWidth="1"/>
    <col min="7" max="7" width="19.00390625" style="5" customWidth="1"/>
    <col min="8" max="8" width="21.00390625" style="5" customWidth="1"/>
    <col min="9" max="16384" width="9.00390625" style="5" customWidth="1"/>
  </cols>
  <sheetData>
    <row r="1" spans="1:8" ht="32.25">
      <c r="A1" s="163" t="s">
        <v>94</v>
      </c>
      <c r="B1" s="163"/>
      <c r="C1" s="164"/>
      <c r="D1" s="164"/>
      <c r="E1" s="164"/>
      <c r="F1" s="164"/>
      <c r="G1" s="164"/>
      <c r="H1" s="164"/>
    </row>
    <row r="2" spans="1:8" s="6" customFormat="1" ht="21">
      <c r="A2" s="165"/>
      <c r="B2" s="165"/>
      <c r="C2" s="166"/>
      <c r="D2" s="166"/>
      <c r="E2" s="166"/>
      <c r="F2" s="166"/>
      <c r="G2" s="21"/>
      <c r="H2" s="7" t="s">
        <v>5</v>
      </c>
    </row>
    <row r="3" spans="1:8" ht="29.25" customHeight="1">
      <c r="A3" s="167" t="s">
        <v>6</v>
      </c>
      <c r="B3" s="168" t="s">
        <v>4</v>
      </c>
      <c r="C3" s="167" t="s">
        <v>33</v>
      </c>
      <c r="D3" s="170" t="s">
        <v>34</v>
      </c>
      <c r="E3" s="171"/>
      <c r="F3" s="10" t="s">
        <v>80</v>
      </c>
      <c r="G3" s="172" t="s">
        <v>35</v>
      </c>
      <c r="H3" s="174" t="s">
        <v>36</v>
      </c>
    </row>
    <row r="4" spans="1:8" ht="30" customHeight="1">
      <c r="A4" s="167"/>
      <c r="B4" s="169"/>
      <c r="C4" s="167"/>
      <c r="D4" s="8" t="s">
        <v>9</v>
      </c>
      <c r="E4" s="8" t="s">
        <v>10</v>
      </c>
      <c r="F4" s="10" t="s">
        <v>99</v>
      </c>
      <c r="G4" s="173"/>
      <c r="H4" s="171"/>
    </row>
    <row r="5" spans="1:8" ht="33">
      <c r="A5" s="82" t="s">
        <v>212</v>
      </c>
      <c r="B5" s="83">
        <v>1</v>
      </c>
      <c r="C5" s="84" t="s">
        <v>221</v>
      </c>
      <c r="D5" s="84" t="s">
        <v>222</v>
      </c>
      <c r="E5" s="84" t="s">
        <v>223</v>
      </c>
      <c r="F5" s="88">
        <v>267266</v>
      </c>
      <c r="G5" s="85" t="s">
        <v>216</v>
      </c>
      <c r="H5" s="84" t="s">
        <v>224</v>
      </c>
    </row>
    <row r="6" spans="1:8" ht="33">
      <c r="A6" s="82" t="s">
        <v>212</v>
      </c>
      <c r="B6" s="83">
        <v>2</v>
      </c>
      <c r="C6" s="82" t="s">
        <v>217</v>
      </c>
      <c r="D6" s="84" t="s">
        <v>222</v>
      </c>
      <c r="E6" s="84" t="s">
        <v>223</v>
      </c>
      <c r="F6" s="88">
        <v>49451</v>
      </c>
      <c r="G6" s="85" t="s">
        <v>216</v>
      </c>
      <c r="H6" s="84" t="s">
        <v>224</v>
      </c>
    </row>
    <row r="7" spans="1:8" s="6" customFormat="1" ht="33">
      <c r="A7" s="82" t="s">
        <v>212</v>
      </c>
      <c r="B7" s="83">
        <v>3</v>
      </c>
      <c r="C7" s="84" t="s">
        <v>225</v>
      </c>
      <c r="D7" s="84" t="s">
        <v>226</v>
      </c>
      <c r="E7" s="84" t="s">
        <v>223</v>
      </c>
      <c r="F7" s="88">
        <v>12000</v>
      </c>
      <c r="G7" s="85" t="s">
        <v>100</v>
      </c>
      <c r="H7" s="84" t="s">
        <v>227</v>
      </c>
    </row>
    <row r="8" spans="1:8" ht="33">
      <c r="A8" s="82" t="s">
        <v>212</v>
      </c>
      <c r="B8" s="83">
        <v>4</v>
      </c>
      <c r="C8" s="84" t="s">
        <v>228</v>
      </c>
      <c r="D8" s="84" t="s">
        <v>226</v>
      </c>
      <c r="E8" s="84" t="s">
        <v>229</v>
      </c>
      <c r="F8" s="88">
        <v>15360</v>
      </c>
      <c r="G8" s="85" t="s">
        <v>100</v>
      </c>
      <c r="H8" s="84" t="s">
        <v>230</v>
      </c>
    </row>
    <row r="9" spans="1:8" ht="33">
      <c r="A9" s="82" t="s">
        <v>212</v>
      </c>
      <c r="B9" s="83">
        <v>5</v>
      </c>
      <c r="C9" s="82" t="s">
        <v>218</v>
      </c>
      <c r="D9" s="84" t="s">
        <v>222</v>
      </c>
      <c r="E9" s="84" t="s">
        <v>229</v>
      </c>
      <c r="F9" s="88">
        <v>20000</v>
      </c>
      <c r="G9" s="85" t="s">
        <v>39</v>
      </c>
      <c r="H9" s="84" t="s">
        <v>230</v>
      </c>
    </row>
    <row r="10" spans="1:8" ht="33">
      <c r="A10" s="82" t="s">
        <v>212</v>
      </c>
      <c r="B10" s="83">
        <v>6</v>
      </c>
      <c r="C10" s="86" t="s">
        <v>231</v>
      </c>
      <c r="D10" s="84" t="s">
        <v>226</v>
      </c>
      <c r="E10" s="84" t="s">
        <v>229</v>
      </c>
      <c r="F10" s="88">
        <v>71148</v>
      </c>
      <c r="G10" s="85" t="s">
        <v>39</v>
      </c>
      <c r="H10" s="84" t="s">
        <v>224</v>
      </c>
    </row>
    <row r="11" spans="1:8" ht="33">
      <c r="A11" s="82" t="s">
        <v>212</v>
      </c>
      <c r="B11" s="83">
        <v>7</v>
      </c>
      <c r="C11" s="87" t="s">
        <v>232</v>
      </c>
      <c r="D11" s="87" t="s">
        <v>226</v>
      </c>
      <c r="E11" s="87" t="s">
        <v>229</v>
      </c>
      <c r="F11" s="88">
        <v>2000</v>
      </c>
      <c r="G11" s="23" t="s">
        <v>39</v>
      </c>
      <c r="H11" s="87" t="s">
        <v>224</v>
      </c>
    </row>
    <row r="12" spans="1:8" ht="33">
      <c r="A12" s="82" t="s">
        <v>212</v>
      </c>
      <c r="B12" s="83">
        <v>8</v>
      </c>
      <c r="C12" s="86" t="s">
        <v>233</v>
      </c>
      <c r="D12" s="84" t="s">
        <v>226</v>
      </c>
      <c r="E12" s="84" t="s">
        <v>229</v>
      </c>
      <c r="F12" s="88">
        <v>8986</v>
      </c>
      <c r="G12" s="85" t="s">
        <v>37</v>
      </c>
      <c r="H12" s="84" t="s">
        <v>224</v>
      </c>
    </row>
    <row r="13" spans="1:8" ht="33">
      <c r="A13" s="82" t="s">
        <v>212</v>
      </c>
      <c r="B13" s="83">
        <v>9</v>
      </c>
      <c r="C13" s="84" t="s">
        <v>234</v>
      </c>
      <c r="D13" s="84" t="s">
        <v>226</v>
      </c>
      <c r="E13" s="84" t="s">
        <v>229</v>
      </c>
      <c r="F13" s="88">
        <v>60000</v>
      </c>
      <c r="G13" s="85" t="s">
        <v>37</v>
      </c>
      <c r="H13" s="84" t="s">
        <v>224</v>
      </c>
    </row>
    <row r="14" spans="1:8" ht="33">
      <c r="A14" s="82" t="s">
        <v>212</v>
      </c>
      <c r="B14" s="97">
        <v>10</v>
      </c>
      <c r="C14" s="82" t="s">
        <v>249</v>
      </c>
      <c r="D14" s="82" t="s">
        <v>250</v>
      </c>
      <c r="E14" s="84" t="s">
        <v>235</v>
      </c>
      <c r="F14" s="88">
        <v>17000</v>
      </c>
      <c r="G14" s="85" t="s">
        <v>37</v>
      </c>
      <c r="H14" s="84" t="s">
        <v>224</v>
      </c>
    </row>
    <row r="15" spans="1:8" ht="33">
      <c r="A15" s="82" t="s">
        <v>212</v>
      </c>
      <c r="B15" s="97">
        <v>11</v>
      </c>
      <c r="C15" s="82" t="s">
        <v>219</v>
      </c>
      <c r="D15" s="82" t="s">
        <v>21</v>
      </c>
      <c r="E15" s="84" t="s">
        <v>235</v>
      </c>
      <c r="F15" s="88">
        <v>25000</v>
      </c>
      <c r="G15" s="85" t="s">
        <v>39</v>
      </c>
      <c r="H15" s="84" t="s">
        <v>236</v>
      </c>
    </row>
    <row r="16" spans="1:8" ht="33">
      <c r="A16" s="82" t="s">
        <v>212</v>
      </c>
      <c r="B16" s="97">
        <v>12</v>
      </c>
      <c r="C16" s="82" t="s">
        <v>220</v>
      </c>
      <c r="D16" s="82" t="s">
        <v>21</v>
      </c>
      <c r="E16" s="84" t="s">
        <v>235</v>
      </c>
      <c r="F16" s="88">
        <v>142000</v>
      </c>
      <c r="G16" s="85" t="s">
        <v>39</v>
      </c>
      <c r="H16" s="84" t="s">
        <v>230</v>
      </c>
    </row>
    <row r="17" spans="1:8" s="66" customFormat="1" ht="16.5">
      <c r="A17" s="63" t="s">
        <v>212</v>
      </c>
      <c r="B17" s="65">
        <f>COUNT(B5:B16)</f>
        <v>12</v>
      </c>
      <c r="C17" s="63"/>
      <c r="D17" s="63" t="s">
        <v>211</v>
      </c>
      <c r="E17" s="63"/>
      <c r="F17" s="62">
        <f>SUM(F5:F16)</f>
        <v>690211</v>
      </c>
      <c r="G17" s="69"/>
      <c r="H17" s="63"/>
    </row>
    <row r="18" spans="1:8" ht="33">
      <c r="A18" s="89" t="s">
        <v>237</v>
      </c>
      <c r="B18" s="90">
        <v>1</v>
      </c>
      <c r="C18" s="91" t="s">
        <v>238</v>
      </c>
      <c r="D18" s="91" t="s">
        <v>239</v>
      </c>
      <c r="E18" s="91" t="s">
        <v>240</v>
      </c>
      <c r="F18" s="92">
        <v>1000</v>
      </c>
      <c r="G18" s="85" t="s">
        <v>241</v>
      </c>
      <c r="H18" s="84" t="s">
        <v>224</v>
      </c>
    </row>
    <row r="19" spans="1:8" ht="33">
      <c r="A19" s="89" t="s">
        <v>237</v>
      </c>
      <c r="B19" s="90">
        <v>2</v>
      </c>
      <c r="C19" s="89" t="s">
        <v>242</v>
      </c>
      <c r="D19" s="89" t="s">
        <v>239</v>
      </c>
      <c r="E19" s="89" t="s">
        <v>243</v>
      </c>
      <c r="F19" s="92">
        <v>12167</v>
      </c>
      <c r="G19" s="85" t="s">
        <v>244</v>
      </c>
      <c r="H19" s="91" t="s">
        <v>245</v>
      </c>
    </row>
    <row r="20" spans="1:8" ht="49.5">
      <c r="A20" s="89" t="s">
        <v>213</v>
      </c>
      <c r="B20" s="93">
        <v>3</v>
      </c>
      <c r="C20" s="94" t="s">
        <v>43</v>
      </c>
      <c r="D20" s="94" t="s">
        <v>200</v>
      </c>
      <c r="E20" s="94" t="s">
        <v>201</v>
      </c>
      <c r="F20" s="88">
        <v>78198</v>
      </c>
      <c r="G20" s="23" t="s">
        <v>37</v>
      </c>
      <c r="H20" s="94" t="s">
        <v>210</v>
      </c>
    </row>
    <row r="21" spans="1:8" ht="33">
      <c r="A21" s="89" t="s">
        <v>213</v>
      </c>
      <c r="B21" s="90">
        <v>4</v>
      </c>
      <c r="C21" s="91" t="s">
        <v>194</v>
      </c>
      <c r="D21" s="91" t="s">
        <v>200</v>
      </c>
      <c r="E21" s="91" t="s">
        <v>202</v>
      </c>
      <c r="F21" s="92">
        <v>259979</v>
      </c>
      <c r="G21" s="85" t="s">
        <v>37</v>
      </c>
      <c r="H21" s="84" t="s">
        <v>224</v>
      </c>
    </row>
    <row r="22" spans="1:8" ht="33">
      <c r="A22" s="89" t="s">
        <v>213</v>
      </c>
      <c r="B22" s="90">
        <v>5</v>
      </c>
      <c r="C22" s="91" t="s">
        <v>195</v>
      </c>
      <c r="D22" s="91" t="s">
        <v>200</v>
      </c>
      <c r="E22" s="91" t="s">
        <v>203</v>
      </c>
      <c r="F22" s="92">
        <v>126709</v>
      </c>
      <c r="G22" s="85" t="s">
        <v>37</v>
      </c>
      <c r="H22" s="91" t="s">
        <v>245</v>
      </c>
    </row>
    <row r="23" spans="1:8" ht="33">
      <c r="A23" s="89" t="s">
        <v>213</v>
      </c>
      <c r="B23" s="90">
        <v>6</v>
      </c>
      <c r="C23" s="91" t="s">
        <v>246</v>
      </c>
      <c r="D23" s="91" t="s">
        <v>200</v>
      </c>
      <c r="E23" s="91" t="s">
        <v>203</v>
      </c>
      <c r="F23" s="92">
        <v>33200</v>
      </c>
      <c r="G23" s="85" t="s">
        <v>37</v>
      </c>
      <c r="H23" s="91" t="s">
        <v>245</v>
      </c>
    </row>
    <row r="24" spans="1:8" ht="33">
      <c r="A24" s="89" t="s">
        <v>213</v>
      </c>
      <c r="B24" s="90">
        <v>7</v>
      </c>
      <c r="C24" s="94" t="s">
        <v>196</v>
      </c>
      <c r="D24" s="89" t="s">
        <v>200</v>
      </c>
      <c r="E24" s="89" t="s">
        <v>204</v>
      </c>
      <c r="F24" s="92">
        <v>162870</v>
      </c>
      <c r="G24" s="85" t="s">
        <v>37</v>
      </c>
      <c r="H24" s="91" t="s">
        <v>245</v>
      </c>
    </row>
    <row r="25" spans="1:8" ht="33">
      <c r="A25" s="89" t="s">
        <v>213</v>
      </c>
      <c r="B25" s="90">
        <v>8</v>
      </c>
      <c r="C25" s="91" t="s">
        <v>197</v>
      </c>
      <c r="D25" s="94" t="s">
        <v>200</v>
      </c>
      <c r="E25" s="94" t="s">
        <v>205</v>
      </c>
      <c r="F25" s="92">
        <v>10561</v>
      </c>
      <c r="G25" s="85" t="s">
        <v>39</v>
      </c>
      <c r="H25" s="91" t="s">
        <v>247</v>
      </c>
    </row>
    <row r="26" spans="1:8" ht="33">
      <c r="A26" s="89" t="s">
        <v>213</v>
      </c>
      <c r="B26" s="90">
        <v>9</v>
      </c>
      <c r="C26" s="91" t="s">
        <v>198</v>
      </c>
      <c r="D26" s="91" t="s">
        <v>200</v>
      </c>
      <c r="E26" s="91" t="s">
        <v>206</v>
      </c>
      <c r="F26" s="92">
        <v>379933</v>
      </c>
      <c r="G26" s="85" t="s">
        <v>37</v>
      </c>
      <c r="H26" s="91" t="s">
        <v>245</v>
      </c>
    </row>
    <row r="27" spans="1:8" ht="32.25" customHeight="1">
      <c r="A27" s="89" t="s">
        <v>213</v>
      </c>
      <c r="B27" s="90">
        <v>10</v>
      </c>
      <c r="C27" s="91" t="s">
        <v>199</v>
      </c>
      <c r="D27" s="95" t="s">
        <v>200</v>
      </c>
      <c r="E27" s="95" t="s">
        <v>207</v>
      </c>
      <c r="F27" s="92">
        <v>14000</v>
      </c>
      <c r="G27" s="85" t="s">
        <v>37</v>
      </c>
      <c r="H27" s="91" t="s">
        <v>245</v>
      </c>
    </row>
    <row r="28" spans="1:8" ht="33">
      <c r="A28" s="89" t="s">
        <v>213</v>
      </c>
      <c r="B28" s="90">
        <v>11</v>
      </c>
      <c r="C28" s="96" t="s">
        <v>44</v>
      </c>
      <c r="D28" s="95" t="s">
        <v>200</v>
      </c>
      <c r="E28" s="95" t="s">
        <v>208</v>
      </c>
      <c r="F28" s="92">
        <v>463772</v>
      </c>
      <c r="G28" s="85" t="s">
        <v>39</v>
      </c>
      <c r="H28" s="91" t="s">
        <v>245</v>
      </c>
    </row>
    <row r="29" spans="1:8" ht="33">
      <c r="A29" s="89" t="s">
        <v>213</v>
      </c>
      <c r="B29" s="90">
        <v>12</v>
      </c>
      <c r="C29" s="91" t="s">
        <v>248</v>
      </c>
      <c r="D29" s="96" t="s">
        <v>209</v>
      </c>
      <c r="E29" s="96" t="s">
        <v>202</v>
      </c>
      <c r="F29" s="92">
        <v>18800</v>
      </c>
      <c r="G29" s="85" t="s">
        <v>39</v>
      </c>
      <c r="H29" s="84" t="s">
        <v>224</v>
      </c>
    </row>
    <row r="30" spans="1:8" s="66" customFormat="1" ht="16.5">
      <c r="A30" s="63" t="s">
        <v>213</v>
      </c>
      <c r="B30" s="65">
        <f>COUNT(B18:B29)</f>
        <v>12</v>
      </c>
      <c r="C30" s="63"/>
      <c r="D30" s="63" t="s">
        <v>211</v>
      </c>
      <c r="E30" s="63"/>
      <c r="F30" s="62">
        <f>SUM(F18:F29)</f>
        <v>1561189</v>
      </c>
      <c r="G30" s="69"/>
      <c r="H30" s="63"/>
    </row>
  </sheetData>
  <sheetProtection/>
  <autoFilter ref="A4:P4"/>
  <mergeCells count="8">
    <mergeCell ref="A1:H1"/>
    <mergeCell ref="A2:F2"/>
    <mergeCell ref="A3:A4"/>
    <mergeCell ref="B3:B4"/>
    <mergeCell ref="C3:C4"/>
    <mergeCell ref="D3:E3"/>
    <mergeCell ref="G3:G4"/>
    <mergeCell ref="H3:H4"/>
  </mergeCells>
  <printOptions/>
  <pageMargins left="0.3937007874015748" right="0.3937007874015748" top="0.3937007874015748" bottom="0.3937007874015748" header="0.31496062992125984" footer="0.11811023622047245"/>
  <pageSetup fitToHeight="0" fitToWidth="1" horizontalDpi="600" verticalDpi="600" orientation="landscape" paperSize="9" scale="83" r:id="rId1"/>
  <headerFoot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6"/>
  <sheetViews>
    <sheetView zoomScale="89" zoomScaleNormal="89" zoomScalePageLayoutView="0" workbookViewId="0" topLeftCell="A1">
      <pane xSplit="3" ySplit="4" topLeftCell="D5" activePane="bottomRight" state="frozen"/>
      <selection pane="topLeft" activeCell="A1" sqref="A1"/>
      <selection pane="topRight" activeCell="D1" sqref="D1"/>
      <selection pane="bottomLeft" activeCell="A6" sqref="A6"/>
      <selection pane="bottomRight" activeCell="F67" sqref="F67"/>
    </sheetView>
  </sheetViews>
  <sheetFormatPr defaultColWidth="9.00390625" defaultRowHeight="16.5"/>
  <cols>
    <col min="1" max="1" width="11.625" style="6" customWidth="1"/>
    <col min="2" max="2" width="5.625" style="6" bestFit="1" customWidth="1"/>
    <col min="3" max="3" width="42.625" style="6" customWidth="1"/>
    <col min="4" max="4" width="23.375" style="6" customWidth="1"/>
    <col min="5" max="5" width="26.875" style="6" customWidth="1"/>
    <col min="6" max="6" width="15.625" style="5" customWidth="1"/>
    <col min="7" max="7" width="19.00390625" style="5" customWidth="1"/>
    <col min="8" max="8" width="21.00390625" style="5" customWidth="1"/>
    <col min="9" max="16384" width="9.00390625" style="5" customWidth="1"/>
  </cols>
  <sheetData>
    <row r="1" spans="1:8" ht="32.25">
      <c r="A1" s="163" t="s">
        <v>94</v>
      </c>
      <c r="B1" s="163"/>
      <c r="C1" s="164"/>
      <c r="D1" s="164"/>
      <c r="E1" s="164"/>
      <c r="F1" s="164"/>
      <c r="G1" s="164"/>
      <c r="H1" s="164"/>
    </row>
    <row r="2" spans="1:8" s="6" customFormat="1" ht="21">
      <c r="A2" s="165"/>
      <c r="B2" s="165"/>
      <c r="C2" s="166"/>
      <c r="D2" s="166"/>
      <c r="E2" s="166"/>
      <c r="F2" s="166"/>
      <c r="G2" s="20"/>
      <c r="H2" s="7" t="s">
        <v>5</v>
      </c>
    </row>
    <row r="3" spans="1:8" ht="29.25" customHeight="1">
      <c r="A3" s="167" t="s">
        <v>6</v>
      </c>
      <c r="B3" s="168" t="s">
        <v>4</v>
      </c>
      <c r="C3" s="167" t="s">
        <v>33</v>
      </c>
      <c r="D3" s="170" t="s">
        <v>34</v>
      </c>
      <c r="E3" s="171"/>
      <c r="F3" s="10" t="s">
        <v>80</v>
      </c>
      <c r="G3" s="172" t="s">
        <v>35</v>
      </c>
      <c r="H3" s="174" t="s">
        <v>36</v>
      </c>
    </row>
    <row r="4" spans="1:8" ht="30" customHeight="1">
      <c r="A4" s="167"/>
      <c r="B4" s="169"/>
      <c r="C4" s="167"/>
      <c r="D4" s="8" t="s">
        <v>9</v>
      </c>
      <c r="E4" s="8" t="s">
        <v>10</v>
      </c>
      <c r="F4" s="10" t="s">
        <v>99</v>
      </c>
      <c r="G4" s="173"/>
      <c r="H4" s="171"/>
    </row>
    <row r="5" spans="1:8" ht="33">
      <c r="A5" s="35" t="s">
        <v>171</v>
      </c>
      <c r="B5" s="35">
        <v>1</v>
      </c>
      <c r="C5" s="57" t="s">
        <v>172</v>
      </c>
      <c r="D5" s="57" t="s">
        <v>167</v>
      </c>
      <c r="E5" s="98" t="s">
        <v>38</v>
      </c>
      <c r="F5" s="59">
        <v>3071743</v>
      </c>
      <c r="G5" s="60" t="s">
        <v>39</v>
      </c>
      <c r="H5" s="4" t="s">
        <v>174</v>
      </c>
    </row>
    <row r="6" spans="1:8" ht="33">
      <c r="A6" s="41" t="s">
        <v>171</v>
      </c>
      <c r="B6" s="41">
        <v>2</v>
      </c>
      <c r="C6" s="58" t="s">
        <v>251</v>
      </c>
      <c r="D6" s="54" t="s">
        <v>252</v>
      </c>
      <c r="E6" s="54" t="s">
        <v>253</v>
      </c>
      <c r="F6" s="59">
        <v>200000</v>
      </c>
      <c r="G6" s="35" t="s">
        <v>37</v>
      </c>
      <c r="H6" s="4" t="s">
        <v>174</v>
      </c>
    </row>
    <row r="7" spans="1:8" ht="33">
      <c r="A7" s="41" t="s">
        <v>171</v>
      </c>
      <c r="B7" s="35">
        <v>3</v>
      </c>
      <c r="C7" s="58" t="s">
        <v>176</v>
      </c>
      <c r="D7" s="54" t="s">
        <v>252</v>
      </c>
      <c r="E7" s="54" t="s">
        <v>253</v>
      </c>
      <c r="F7" s="59">
        <v>100000</v>
      </c>
      <c r="G7" s="35" t="s">
        <v>37</v>
      </c>
      <c r="H7" s="4" t="s">
        <v>174</v>
      </c>
    </row>
    <row r="8" spans="1:8" ht="33">
      <c r="A8" s="41" t="s">
        <v>171</v>
      </c>
      <c r="B8" s="41">
        <v>4</v>
      </c>
      <c r="C8" s="58" t="s">
        <v>254</v>
      </c>
      <c r="D8" s="54" t="s">
        <v>252</v>
      </c>
      <c r="E8" s="54" t="s">
        <v>255</v>
      </c>
      <c r="F8" s="59">
        <v>10250000</v>
      </c>
      <c r="G8" s="35" t="s">
        <v>37</v>
      </c>
      <c r="H8" s="4" t="s">
        <v>174</v>
      </c>
    </row>
    <row r="9" spans="1:8" ht="33">
      <c r="A9" s="41" t="s">
        <v>171</v>
      </c>
      <c r="B9" s="35">
        <v>5</v>
      </c>
      <c r="C9" s="58" t="s">
        <v>256</v>
      </c>
      <c r="D9" s="54" t="s">
        <v>252</v>
      </c>
      <c r="E9" s="54" t="s">
        <v>255</v>
      </c>
      <c r="F9" s="175">
        <v>270258</v>
      </c>
      <c r="G9" s="35" t="s">
        <v>37</v>
      </c>
      <c r="H9" s="4" t="s">
        <v>174</v>
      </c>
    </row>
    <row r="10" spans="1:8" ht="33">
      <c r="A10" s="41" t="s">
        <v>171</v>
      </c>
      <c r="B10" s="41">
        <v>6</v>
      </c>
      <c r="C10" s="58" t="s">
        <v>257</v>
      </c>
      <c r="D10" s="54" t="s">
        <v>252</v>
      </c>
      <c r="E10" s="54" t="s">
        <v>255</v>
      </c>
      <c r="F10" s="176"/>
      <c r="G10" s="35" t="s">
        <v>37</v>
      </c>
      <c r="H10" s="4" t="s">
        <v>174</v>
      </c>
    </row>
    <row r="11" spans="1:8" ht="33">
      <c r="A11" s="41" t="s">
        <v>171</v>
      </c>
      <c r="B11" s="35">
        <v>7</v>
      </c>
      <c r="C11" s="58" t="s">
        <v>40</v>
      </c>
      <c r="D11" s="54" t="s">
        <v>252</v>
      </c>
      <c r="E11" s="54" t="s">
        <v>253</v>
      </c>
      <c r="F11" s="59">
        <v>132091</v>
      </c>
      <c r="G11" s="35" t="s">
        <v>37</v>
      </c>
      <c r="H11" s="4" t="s">
        <v>174</v>
      </c>
    </row>
    <row r="12" spans="1:8" ht="33">
      <c r="A12" s="41" t="s">
        <v>171</v>
      </c>
      <c r="B12" s="41">
        <v>8</v>
      </c>
      <c r="C12" s="58" t="s">
        <v>258</v>
      </c>
      <c r="D12" s="54" t="s">
        <v>252</v>
      </c>
      <c r="E12" s="54" t="s">
        <v>253</v>
      </c>
      <c r="F12" s="59">
        <v>60000</v>
      </c>
      <c r="G12" s="35" t="s">
        <v>37</v>
      </c>
      <c r="H12" s="4" t="s">
        <v>174</v>
      </c>
    </row>
    <row r="13" spans="1:8" ht="33">
      <c r="A13" s="41" t="s">
        <v>171</v>
      </c>
      <c r="B13" s="35">
        <v>9</v>
      </c>
      <c r="C13" s="58" t="s">
        <v>259</v>
      </c>
      <c r="D13" s="54" t="s">
        <v>252</v>
      </c>
      <c r="E13" s="47" t="s">
        <v>260</v>
      </c>
      <c r="F13" s="155">
        <v>156634</v>
      </c>
      <c r="G13" s="35" t="s">
        <v>37</v>
      </c>
      <c r="H13" s="4" t="s">
        <v>174</v>
      </c>
    </row>
    <row r="14" spans="1:8" ht="33">
      <c r="A14" s="41" t="s">
        <v>171</v>
      </c>
      <c r="B14" s="41">
        <v>10</v>
      </c>
      <c r="C14" s="58" t="s">
        <v>261</v>
      </c>
      <c r="D14" s="54" t="s">
        <v>252</v>
      </c>
      <c r="E14" s="47" t="s">
        <v>262</v>
      </c>
      <c r="F14" s="59">
        <v>12100</v>
      </c>
      <c r="G14" s="35" t="s">
        <v>37</v>
      </c>
      <c r="H14" s="4" t="s">
        <v>174</v>
      </c>
    </row>
    <row r="15" spans="1:8" ht="33">
      <c r="A15" s="41" t="s">
        <v>171</v>
      </c>
      <c r="B15" s="35">
        <v>11</v>
      </c>
      <c r="C15" s="58" t="s">
        <v>263</v>
      </c>
      <c r="D15" s="57" t="s">
        <v>167</v>
      </c>
      <c r="E15" s="47" t="s">
        <v>260</v>
      </c>
      <c r="F15" s="59">
        <v>7803</v>
      </c>
      <c r="G15" s="35" t="s">
        <v>37</v>
      </c>
      <c r="H15" s="4" t="s">
        <v>174</v>
      </c>
    </row>
    <row r="16" spans="1:8" ht="33">
      <c r="A16" s="41" t="s">
        <v>171</v>
      </c>
      <c r="B16" s="41">
        <v>12</v>
      </c>
      <c r="C16" s="58" t="s">
        <v>264</v>
      </c>
      <c r="D16" s="54" t="s">
        <v>252</v>
      </c>
      <c r="E16" s="47" t="s">
        <v>265</v>
      </c>
      <c r="F16" s="59">
        <v>178181</v>
      </c>
      <c r="G16" s="35" t="s">
        <v>37</v>
      </c>
      <c r="H16" s="4" t="s">
        <v>174</v>
      </c>
    </row>
    <row r="17" spans="1:8" ht="33">
      <c r="A17" s="41" t="s">
        <v>171</v>
      </c>
      <c r="B17" s="35">
        <v>13</v>
      </c>
      <c r="C17" s="58" t="s">
        <v>266</v>
      </c>
      <c r="D17" s="54" t="s">
        <v>252</v>
      </c>
      <c r="E17" s="47" t="s">
        <v>265</v>
      </c>
      <c r="F17" s="59">
        <v>12000</v>
      </c>
      <c r="G17" s="35" t="s">
        <v>37</v>
      </c>
      <c r="H17" s="4" t="s">
        <v>174</v>
      </c>
    </row>
    <row r="18" spans="1:8" ht="33">
      <c r="A18" s="41" t="s">
        <v>171</v>
      </c>
      <c r="B18" s="41">
        <v>14</v>
      </c>
      <c r="C18" s="58" t="s">
        <v>267</v>
      </c>
      <c r="D18" s="54" t="s">
        <v>252</v>
      </c>
      <c r="E18" s="98" t="s">
        <v>268</v>
      </c>
      <c r="F18" s="59">
        <v>309948</v>
      </c>
      <c r="G18" s="56" t="s">
        <v>37</v>
      </c>
      <c r="H18" s="4" t="s">
        <v>174</v>
      </c>
    </row>
    <row r="19" spans="1:8" ht="33">
      <c r="A19" s="41" t="s">
        <v>171</v>
      </c>
      <c r="B19" s="35">
        <v>15</v>
      </c>
      <c r="C19" s="58" t="s">
        <v>269</v>
      </c>
      <c r="D19" s="54" t="s">
        <v>252</v>
      </c>
      <c r="E19" s="98" t="s">
        <v>268</v>
      </c>
      <c r="F19" s="59">
        <v>230900</v>
      </c>
      <c r="G19" s="56" t="s">
        <v>37</v>
      </c>
      <c r="H19" s="4" t="s">
        <v>174</v>
      </c>
    </row>
    <row r="20" spans="1:8" ht="33">
      <c r="A20" s="41" t="s">
        <v>171</v>
      </c>
      <c r="B20" s="41">
        <v>16</v>
      </c>
      <c r="C20" s="58" t="s">
        <v>177</v>
      </c>
      <c r="D20" s="54" t="s">
        <v>252</v>
      </c>
      <c r="E20" s="54" t="s">
        <v>255</v>
      </c>
      <c r="F20" s="59">
        <v>438000</v>
      </c>
      <c r="G20" s="56" t="s">
        <v>37</v>
      </c>
      <c r="H20" s="4" t="s">
        <v>174</v>
      </c>
    </row>
    <row r="21" spans="1:8" ht="33">
      <c r="A21" s="41" t="s">
        <v>171</v>
      </c>
      <c r="B21" s="35">
        <v>17</v>
      </c>
      <c r="C21" s="58" t="s">
        <v>178</v>
      </c>
      <c r="D21" s="54" t="s">
        <v>252</v>
      </c>
      <c r="E21" s="54" t="s">
        <v>255</v>
      </c>
      <c r="F21" s="59">
        <v>300000</v>
      </c>
      <c r="G21" s="56" t="s">
        <v>37</v>
      </c>
      <c r="H21" s="4" t="s">
        <v>174</v>
      </c>
    </row>
    <row r="22" spans="1:8" s="66" customFormat="1" ht="16.5">
      <c r="A22" s="63" t="s">
        <v>171</v>
      </c>
      <c r="B22" s="65">
        <f>COUNT(B5:B21)</f>
        <v>17</v>
      </c>
      <c r="C22" s="63"/>
      <c r="D22" s="63" t="s">
        <v>211</v>
      </c>
      <c r="E22" s="63"/>
      <c r="F22" s="62">
        <f>SUM(F5:F21)</f>
        <v>15729658</v>
      </c>
      <c r="G22" s="63"/>
      <c r="H22" s="63"/>
    </row>
    <row r="23" spans="1:8" ht="33">
      <c r="A23" s="35" t="s">
        <v>271</v>
      </c>
      <c r="B23" s="35">
        <v>1</v>
      </c>
      <c r="C23" s="99" t="s">
        <v>272</v>
      </c>
      <c r="D23" s="98" t="s">
        <v>273</v>
      </c>
      <c r="E23" s="98" t="s">
        <v>274</v>
      </c>
      <c r="F23" s="92">
        <v>17545</v>
      </c>
      <c r="H23" s="30" t="s">
        <v>502</v>
      </c>
    </row>
    <row r="24" spans="1:8" ht="33">
      <c r="A24" s="35" t="s">
        <v>271</v>
      </c>
      <c r="B24" s="35">
        <v>2</v>
      </c>
      <c r="C24" s="57" t="s">
        <v>275</v>
      </c>
      <c r="D24" s="98" t="s">
        <v>273</v>
      </c>
      <c r="E24" s="98" t="s">
        <v>274</v>
      </c>
      <c r="F24" s="92">
        <v>20837</v>
      </c>
      <c r="G24" s="98" t="s">
        <v>276</v>
      </c>
      <c r="H24" s="100" t="s">
        <v>277</v>
      </c>
    </row>
    <row r="25" spans="1:8" ht="33">
      <c r="A25" s="35" t="s">
        <v>271</v>
      </c>
      <c r="B25" s="35">
        <v>3</v>
      </c>
      <c r="C25" s="25" t="s">
        <v>278</v>
      </c>
      <c r="D25" s="54" t="s">
        <v>273</v>
      </c>
      <c r="E25" s="54" t="s">
        <v>279</v>
      </c>
      <c r="F25" s="92">
        <v>147475</v>
      </c>
      <c r="G25" s="98"/>
      <c r="H25" s="100" t="s">
        <v>502</v>
      </c>
    </row>
    <row r="26" spans="1:8" ht="33">
      <c r="A26" s="35" t="s">
        <v>271</v>
      </c>
      <c r="B26" s="35">
        <v>4</v>
      </c>
      <c r="C26" s="25" t="s">
        <v>309</v>
      </c>
      <c r="D26" s="101" t="s">
        <v>280</v>
      </c>
      <c r="E26" s="101" t="s">
        <v>281</v>
      </c>
      <c r="F26" s="92">
        <v>37399</v>
      </c>
      <c r="G26" s="98"/>
      <c r="H26" s="100" t="s">
        <v>502</v>
      </c>
    </row>
    <row r="27" spans="1:8" ht="33">
      <c r="A27" s="102" t="s">
        <v>271</v>
      </c>
      <c r="B27" s="32">
        <v>5</v>
      </c>
      <c r="C27" s="82" t="s">
        <v>282</v>
      </c>
      <c r="D27" s="98" t="s">
        <v>273</v>
      </c>
      <c r="E27" s="98" t="s">
        <v>283</v>
      </c>
      <c r="F27" s="92">
        <v>41104</v>
      </c>
      <c r="G27" s="54" t="s">
        <v>284</v>
      </c>
      <c r="H27" s="100" t="s">
        <v>277</v>
      </c>
    </row>
    <row r="28" spans="1:8" ht="66">
      <c r="A28" s="23" t="s">
        <v>271</v>
      </c>
      <c r="B28" s="35">
        <v>6</v>
      </c>
      <c r="C28" s="25" t="s">
        <v>285</v>
      </c>
      <c r="D28" s="30" t="s">
        <v>20</v>
      </c>
      <c r="E28" s="30" t="s">
        <v>286</v>
      </c>
      <c r="F28" s="92">
        <v>760000</v>
      </c>
      <c r="G28" s="30" t="s">
        <v>287</v>
      </c>
      <c r="H28" s="100" t="s">
        <v>288</v>
      </c>
    </row>
    <row r="29" spans="1:8" ht="33">
      <c r="A29" s="102" t="s">
        <v>271</v>
      </c>
      <c r="B29" s="32">
        <v>7</v>
      </c>
      <c r="C29" s="82" t="s">
        <v>289</v>
      </c>
      <c r="D29" s="98" t="s">
        <v>273</v>
      </c>
      <c r="E29" s="98" t="s">
        <v>290</v>
      </c>
      <c r="F29" s="92">
        <v>120000</v>
      </c>
      <c r="G29" s="54" t="s">
        <v>284</v>
      </c>
      <c r="H29" s="100" t="s">
        <v>277</v>
      </c>
    </row>
    <row r="30" spans="1:8" ht="33">
      <c r="A30" s="102" t="s">
        <v>271</v>
      </c>
      <c r="B30" s="32">
        <v>8</v>
      </c>
      <c r="C30" s="82" t="s">
        <v>291</v>
      </c>
      <c r="D30" s="98" t="s">
        <v>273</v>
      </c>
      <c r="E30" s="98" t="s">
        <v>290</v>
      </c>
      <c r="F30" s="92">
        <v>500000</v>
      </c>
      <c r="G30" s="54" t="s">
        <v>284</v>
      </c>
      <c r="H30" s="100" t="s">
        <v>277</v>
      </c>
    </row>
    <row r="31" spans="1:8" ht="33">
      <c r="A31" s="102" t="s">
        <v>271</v>
      </c>
      <c r="B31" s="32">
        <v>9</v>
      </c>
      <c r="C31" s="82" t="s">
        <v>292</v>
      </c>
      <c r="D31" s="98" t="s">
        <v>273</v>
      </c>
      <c r="E31" s="98" t="s">
        <v>293</v>
      </c>
      <c r="F31" s="92">
        <v>600000</v>
      </c>
      <c r="G31" s="38" t="s">
        <v>284</v>
      </c>
      <c r="H31" s="100" t="s">
        <v>277</v>
      </c>
    </row>
    <row r="32" spans="1:8" ht="33">
      <c r="A32" s="35" t="s">
        <v>271</v>
      </c>
      <c r="B32" s="32">
        <v>10</v>
      </c>
      <c r="C32" s="25" t="s">
        <v>310</v>
      </c>
      <c r="D32" s="54" t="s">
        <v>42</v>
      </c>
      <c r="E32" s="98" t="s">
        <v>290</v>
      </c>
      <c r="F32" s="88">
        <v>280000</v>
      </c>
      <c r="G32" s="38" t="s">
        <v>39</v>
      </c>
      <c r="H32" s="100" t="s">
        <v>502</v>
      </c>
    </row>
    <row r="33" spans="1:8" ht="33">
      <c r="A33" s="23" t="s">
        <v>271</v>
      </c>
      <c r="B33" s="35">
        <v>11</v>
      </c>
      <c r="C33" s="55" t="s">
        <v>294</v>
      </c>
      <c r="D33" s="54" t="s">
        <v>295</v>
      </c>
      <c r="E33" s="54" t="s">
        <v>296</v>
      </c>
      <c r="F33" s="92">
        <v>2880000</v>
      </c>
      <c r="G33" s="38" t="s">
        <v>276</v>
      </c>
      <c r="H33" s="100" t="s">
        <v>297</v>
      </c>
    </row>
    <row r="34" spans="1:8" ht="33">
      <c r="A34" s="102" t="s">
        <v>271</v>
      </c>
      <c r="B34" s="32">
        <v>12</v>
      </c>
      <c r="C34" s="82" t="s">
        <v>298</v>
      </c>
      <c r="D34" s="98" t="s">
        <v>273</v>
      </c>
      <c r="E34" s="98" t="s">
        <v>290</v>
      </c>
      <c r="F34" s="92">
        <v>480000</v>
      </c>
      <c r="G34" s="38" t="s">
        <v>284</v>
      </c>
      <c r="H34" s="100" t="s">
        <v>277</v>
      </c>
    </row>
    <row r="35" spans="1:8" ht="33">
      <c r="A35" s="102" t="s">
        <v>271</v>
      </c>
      <c r="B35" s="32">
        <v>13</v>
      </c>
      <c r="C35" s="82" t="s">
        <v>299</v>
      </c>
      <c r="D35" s="98" t="s">
        <v>300</v>
      </c>
      <c r="E35" s="98" t="s">
        <v>301</v>
      </c>
      <c r="F35" s="88">
        <v>18000</v>
      </c>
      <c r="G35" s="54" t="s">
        <v>284</v>
      </c>
      <c r="H35" s="100" t="s">
        <v>277</v>
      </c>
    </row>
    <row r="36" spans="1:8" ht="33">
      <c r="A36" s="35" t="s">
        <v>271</v>
      </c>
      <c r="B36" s="32">
        <v>14</v>
      </c>
      <c r="C36" s="25" t="s">
        <v>302</v>
      </c>
      <c r="D36" s="54" t="s">
        <v>42</v>
      </c>
      <c r="E36" s="54" t="s">
        <v>270</v>
      </c>
      <c r="F36" s="88">
        <v>80000</v>
      </c>
      <c r="G36" s="54"/>
      <c r="H36" s="100" t="s">
        <v>502</v>
      </c>
    </row>
    <row r="37" spans="1:8" ht="33">
      <c r="A37" s="35" t="s">
        <v>271</v>
      </c>
      <c r="B37" s="32">
        <v>15</v>
      </c>
      <c r="C37" s="25" t="s">
        <v>303</v>
      </c>
      <c r="D37" s="54" t="s">
        <v>42</v>
      </c>
      <c r="E37" s="54" t="s">
        <v>173</v>
      </c>
      <c r="F37" s="88">
        <v>588500</v>
      </c>
      <c r="G37" s="54"/>
      <c r="H37" s="100" t="s">
        <v>502</v>
      </c>
    </row>
    <row r="38" spans="1:8" ht="33">
      <c r="A38" s="35" t="s">
        <v>271</v>
      </c>
      <c r="B38" s="32">
        <v>16</v>
      </c>
      <c r="C38" s="25" t="s">
        <v>304</v>
      </c>
      <c r="D38" s="38" t="s">
        <v>280</v>
      </c>
      <c r="E38" s="38" t="s">
        <v>305</v>
      </c>
      <c r="F38" s="88">
        <v>27000</v>
      </c>
      <c r="G38" s="54"/>
      <c r="H38" s="100" t="s">
        <v>502</v>
      </c>
    </row>
    <row r="39" spans="1:8" ht="49.5">
      <c r="A39" s="35" t="s">
        <v>271</v>
      </c>
      <c r="B39" s="32">
        <v>17</v>
      </c>
      <c r="C39" s="57" t="s">
        <v>306</v>
      </c>
      <c r="D39" s="98" t="s">
        <v>300</v>
      </c>
      <c r="E39" s="98" t="s">
        <v>301</v>
      </c>
      <c r="F39" s="92">
        <v>5850</v>
      </c>
      <c r="G39" s="98" t="s">
        <v>307</v>
      </c>
      <c r="H39" s="100" t="s">
        <v>277</v>
      </c>
    </row>
    <row r="40" spans="1:8" ht="49.5">
      <c r="A40" s="35" t="s">
        <v>271</v>
      </c>
      <c r="B40" s="32">
        <v>18</v>
      </c>
      <c r="C40" s="57" t="s">
        <v>308</v>
      </c>
      <c r="D40" s="98" t="s">
        <v>300</v>
      </c>
      <c r="E40" s="98" t="s">
        <v>301</v>
      </c>
      <c r="F40" s="92">
        <v>5820</v>
      </c>
      <c r="G40" s="98" t="s">
        <v>307</v>
      </c>
      <c r="H40" s="100" t="s">
        <v>277</v>
      </c>
    </row>
    <row r="41" spans="1:8" s="66" customFormat="1" ht="16.5">
      <c r="A41" s="63" t="s">
        <v>41</v>
      </c>
      <c r="B41" s="65">
        <f>COUNT(B23:B40)</f>
        <v>18</v>
      </c>
      <c r="C41" s="63"/>
      <c r="D41" s="63" t="s">
        <v>211</v>
      </c>
      <c r="E41" s="63"/>
      <c r="F41" s="62">
        <f>SUM(F23:F40)</f>
        <v>6609530</v>
      </c>
      <c r="G41" s="63"/>
      <c r="H41" s="63"/>
    </row>
    <row r="42" spans="1:8" ht="33">
      <c r="A42" s="35" t="s">
        <v>12</v>
      </c>
      <c r="B42" s="152">
        <v>1</v>
      </c>
      <c r="C42" s="153" t="s">
        <v>503</v>
      </c>
      <c r="D42" s="150" t="s">
        <v>3</v>
      </c>
      <c r="E42" s="150" t="s">
        <v>13</v>
      </c>
      <c r="F42" s="88">
        <v>15842</v>
      </c>
      <c r="G42" s="35" t="s">
        <v>371</v>
      </c>
      <c r="H42" s="148" t="s">
        <v>504</v>
      </c>
    </row>
    <row r="43" spans="1:8" ht="33">
      <c r="A43" s="35" t="s">
        <v>12</v>
      </c>
      <c r="B43" s="152">
        <v>2</v>
      </c>
      <c r="C43" s="151" t="s">
        <v>505</v>
      </c>
      <c r="D43" s="150" t="s">
        <v>3</v>
      </c>
      <c r="E43" s="150" t="s">
        <v>13</v>
      </c>
      <c r="F43" s="88">
        <v>2000</v>
      </c>
      <c r="G43" s="35" t="s">
        <v>371</v>
      </c>
      <c r="H43" s="148" t="s">
        <v>504</v>
      </c>
    </row>
    <row r="44" spans="1:8" ht="33">
      <c r="A44" s="35" t="s">
        <v>12</v>
      </c>
      <c r="B44" s="152">
        <v>3</v>
      </c>
      <c r="C44" s="151" t="s">
        <v>506</v>
      </c>
      <c r="D44" s="150" t="s">
        <v>3</v>
      </c>
      <c r="E44" s="150" t="s">
        <v>13</v>
      </c>
      <c r="F44" s="88">
        <v>8000</v>
      </c>
      <c r="G44" s="35" t="s">
        <v>371</v>
      </c>
      <c r="H44" s="148" t="s">
        <v>504</v>
      </c>
    </row>
    <row r="45" spans="1:8" ht="33">
      <c r="A45" s="35" t="s">
        <v>12</v>
      </c>
      <c r="B45" s="152">
        <v>4</v>
      </c>
      <c r="C45" s="151" t="s">
        <v>507</v>
      </c>
      <c r="D45" s="150" t="s">
        <v>3</v>
      </c>
      <c r="E45" s="150" t="s">
        <v>13</v>
      </c>
      <c r="F45" s="88">
        <v>31000</v>
      </c>
      <c r="G45" s="35" t="s">
        <v>371</v>
      </c>
      <c r="H45" s="148" t="s">
        <v>504</v>
      </c>
    </row>
    <row r="46" spans="1:8" ht="33">
      <c r="A46" s="35" t="s">
        <v>12</v>
      </c>
      <c r="B46" s="152">
        <v>5</v>
      </c>
      <c r="C46" s="151" t="s">
        <v>508</v>
      </c>
      <c r="D46" s="150" t="s">
        <v>3</v>
      </c>
      <c r="E46" s="150" t="s">
        <v>14</v>
      </c>
      <c r="F46" s="88">
        <v>80000</v>
      </c>
      <c r="G46" s="35" t="s">
        <v>371</v>
      </c>
      <c r="H46" s="148" t="s">
        <v>504</v>
      </c>
    </row>
    <row r="47" spans="1:8" ht="33">
      <c r="A47" s="35" t="s">
        <v>12</v>
      </c>
      <c r="B47" s="152">
        <v>6</v>
      </c>
      <c r="C47" s="150" t="s">
        <v>509</v>
      </c>
      <c r="D47" s="150" t="s">
        <v>3</v>
      </c>
      <c r="E47" s="150" t="s">
        <v>14</v>
      </c>
      <c r="F47" s="88">
        <v>40000</v>
      </c>
      <c r="G47" s="35" t="s">
        <v>371</v>
      </c>
      <c r="H47" s="148" t="s">
        <v>504</v>
      </c>
    </row>
    <row r="48" spans="1:8" ht="66">
      <c r="A48" s="35" t="s">
        <v>12</v>
      </c>
      <c r="B48" s="152">
        <v>7</v>
      </c>
      <c r="C48" s="55" t="s">
        <v>16</v>
      </c>
      <c r="D48" s="54" t="s">
        <v>3</v>
      </c>
      <c r="E48" s="54" t="s">
        <v>168</v>
      </c>
      <c r="F48" s="88">
        <v>279427</v>
      </c>
      <c r="G48" s="35" t="s">
        <v>15</v>
      </c>
      <c r="H48" s="148" t="s">
        <v>504</v>
      </c>
    </row>
    <row r="49" spans="1:8" ht="33">
      <c r="A49" s="35" t="s">
        <v>12</v>
      </c>
      <c r="B49" s="152">
        <v>8</v>
      </c>
      <c r="C49" s="55" t="s">
        <v>169</v>
      </c>
      <c r="D49" s="54" t="s">
        <v>3</v>
      </c>
      <c r="E49" s="54" t="s">
        <v>17</v>
      </c>
      <c r="F49" s="88">
        <v>140800</v>
      </c>
      <c r="G49" s="35" t="s">
        <v>15</v>
      </c>
      <c r="H49" s="148" t="s">
        <v>504</v>
      </c>
    </row>
    <row r="50" spans="1:8" ht="33">
      <c r="A50" s="149" t="s">
        <v>12</v>
      </c>
      <c r="B50" s="152">
        <v>9</v>
      </c>
      <c r="C50" s="154" t="s">
        <v>510</v>
      </c>
      <c r="D50" s="54" t="s">
        <v>3</v>
      </c>
      <c r="E50" s="54" t="s">
        <v>511</v>
      </c>
      <c r="F50" s="88">
        <v>24970</v>
      </c>
      <c r="G50" s="35" t="s">
        <v>15</v>
      </c>
      <c r="H50" s="148" t="s">
        <v>313</v>
      </c>
    </row>
    <row r="51" spans="1:8" ht="33">
      <c r="A51" s="149" t="s">
        <v>12</v>
      </c>
      <c r="B51" s="152">
        <v>10</v>
      </c>
      <c r="C51" s="154" t="s">
        <v>512</v>
      </c>
      <c r="D51" s="54" t="s">
        <v>3</v>
      </c>
      <c r="E51" s="54" t="s">
        <v>511</v>
      </c>
      <c r="F51" s="88">
        <v>56461</v>
      </c>
      <c r="G51" s="35" t="s">
        <v>15</v>
      </c>
      <c r="H51" s="148" t="s">
        <v>313</v>
      </c>
    </row>
    <row r="52" spans="1:8" ht="33">
      <c r="A52" s="149" t="s">
        <v>12</v>
      </c>
      <c r="B52" s="152">
        <v>11</v>
      </c>
      <c r="C52" s="154" t="s">
        <v>513</v>
      </c>
      <c r="D52" s="54" t="s">
        <v>3</v>
      </c>
      <c r="E52" s="54" t="s">
        <v>511</v>
      </c>
      <c r="F52" s="88">
        <v>100115</v>
      </c>
      <c r="G52" s="35" t="s">
        <v>15</v>
      </c>
      <c r="H52" s="148" t="s">
        <v>313</v>
      </c>
    </row>
    <row r="53" spans="1:8" ht="33">
      <c r="A53" s="149" t="s">
        <v>12</v>
      </c>
      <c r="B53" s="152">
        <v>12</v>
      </c>
      <c r="C53" s="154" t="s">
        <v>514</v>
      </c>
      <c r="D53" s="54" t="s">
        <v>3</v>
      </c>
      <c r="E53" s="54" t="s">
        <v>515</v>
      </c>
      <c r="F53" s="88">
        <v>837900</v>
      </c>
      <c r="G53" s="35" t="s">
        <v>15</v>
      </c>
      <c r="H53" s="148" t="s">
        <v>313</v>
      </c>
    </row>
    <row r="54" spans="1:8" ht="33">
      <c r="A54" s="149" t="s">
        <v>12</v>
      </c>
      <c r="B54" s="152">
        <v>13</v>
      </c>
      <c r="C54" s="154" t="s">
        <v>516</v>
      </c>
      <c r="D54" s="54" t="s">
        <v>3</v>
      </c>
      <c r="E54" s="54" t="s">
        <v>515</v>
      </c>
      <c r="F54" s="88">
        <v>10000</v>
      </c>
      <c r="G54" s="35" t="s">
        <v>15</v>
      </c>
      <c r="H54" s="148" t="s">
        <v>313</v>
      </c>
    </row>
    <row r="55" spans="1:8" ht="33">
      <c r="A55" s="149" t="s">
        <v>12</v>
      </c>
      <c r="B55" s="152">
        <v>14</v>
      </c>
      <c r="C55" s="154" t="s">
        <v>517</v>
      </c>
      <c r="D55" s="54" t="s">
        <v>3</v>
      </c>
      <c r="E55" s="54" t="s">
        <v>515</v>
      </c>
      <c r="F55" s="88">
        <v>0</v>
      </c>
      <c r="G55" s="35" t="s">
        <v>15</v>
      </c>
      <c r="H55" s="148" t="s">
        <v>313</v>
      </c>
    </row>
    <row r="56" spans="1:8" s="66" customFormat="1" ht="16.5">
      <c r="A56" s="63" t="s">
        <v>47</v>
      </c>
      <c r="B56" s="65">
        <f>COUNT(B42:B55)</f>
        <v>14</v>
      </c>
      <c r="C56" s="63"/>
      <c r="D56" s="63" t="s">
        <v>211</v>
      </c>
      <c r="E56" s="63"/>
      <c r="F56" s="62">
        <f>SUM(F42:F55)</f>
        <v>1626515</v>
      </c>
      <c r="G56" s="63"/>
      <c r="H56" s="63"/>
    </row>
    <row r="57" spans="1:8" ht="33">
      <c r="A57" s="22" t="s">
        <v>183</v>
      </c>
      <c r="B57" s="32">
        <v>1</v>
      </c>
      <c r="C57" s="58" t="s">
        <v>184</v>
      </c>
      <c r="D57" s="107" t="s">
        <v>311</v>
      </c>
      <c r="E57" s="107" t="s">
        <v>312</v>
      </c>
      <c r="F57" s="110">
        <v>620544</v>
      </c>
      <c r="G57" s="56" t="s">
        <v>15</v>
      </c>
      <c r="H57" s="105" t="s">
        <v>313</v>
      </c>
    </row>
    <row r="58" spans="1:8" s="66" customFormat="1" ht="16.5">
      <c r="A58" s="63" t="s">
        <v>183</v>
      </c>
      <c r="B58" s="65">
        <f>COUNT(B57)</f>
        <v>1</v>
      </c>
      <c r="C58" s="63"/>
      <c r="D58" s="63" t="s">
        <v>211</v>
      </c>
      <c r="E58" s="63"/>
      <c r="F58" s="62">
        <f>SUM(F57)</f>
        <v>620544</v>
      </c>
      <c r="G58" s="63"/>
      <c r="H58" s="63"/>
    </row>
    <row r="59" spans="1:8" ht="33">
      <c r="A59" s="35" t="s">
        <v>314</v>
      </c>
      <c r="B59" s="32">
        <v>1</v>
      </c>
      <c r="C59" s="57" t="s">
        <v>315</v>
      </c>
      <c r="D59" s="57" t="s">
        <v>316</v>
      </c>
      <c r="E59" s="57" t="s">
        <v>317</v>
      </c>
      <c r="F59" s="108">
        <v>24803</v>
      </c>
      <c r="G59" s="60" t="s">
        <v>244</v>
      </c>
      <c r="H59" s="4" t="s">
        <v>318</v>
      </c>
    </row>
    <row r="60" spans="1:8" ht="33">
      <c r="A60" s="35" t="s">
        <v>314</v>
      </c>
      <c r="B60" s="32">
        <v>2</v>
      </c>
      <c r="C60" s="57" t="s">
        <v>319</v>
      </c>
      <c r="D60" s="57" t="s">
        <v>316</v>
      </c>
      <c r="E60" s="57" t="s">
        <v>317</v>
      </c>
      <c r="F60" s="108">
        <v>37417</v>
      </c>
      <c r="G60" s="60" t="s">
        <v>244</v>
      </c>
      <c r="H60" s="4" t="s">
        <v>318</v>
      </c>
    </row>
    <row r="61" spans="1:8" ht="33">
      <c r="A61" s="106" t="s">
        <v>18</v>
      </c>
      <c r="B61" s="32">
        <v>3</v>
      </c>
      <c r="C61" s="107" t="s">
        <v>19</v>
      </c>
      <c r="D61" s="57" t="s">
        <v>320</v>
      </c>
      <c r="E61" s="99" t="s">
        <v>321</v>
      </c>
      <c r="F61" s="92">
        <v>11294</v>
      </c>
      <c r="G61" s="35" t="s">
        <v>241</v>
      </c>
      <c r="H61" s="4" t="s">
        <v>318</v>
      </c>
    </row>
    <row r="62" spans="1:8" ht="33">
      <c r="A62" s="106" t="s">
        <v>18</v>
      </c>
      <c r="B62" s="32">
        <v>4</v>
      </c>
      <c r="C62" s="107" t="s">
        <v>179</v>
      </c>
      <c r="D62" s="57" t="s">
        <v>322</v>
      </c>
      <c r="E62" s="104" t="s">
        <v>323</v>
      </c>
      <c r="F62" s="92">
        <v>2500</v>
      </c>
      <c r="G62" s="35" t="s">
        <v>241</v>
      </c>
      <c r="H62" s="4" t="s">
        <v>318</v>
      </c>
    </row>
    <row r="63" spans="1:8" ht="33">
      <c r="A63" s="106" t="s">
        <v>18</v>
      </c>
      <c r="B63" s="32">
        <v>5</v>
      </c>
      <c r="C63" s="109" t="s">
        <v>180</v>
      </c>
      <c r="D63" s="57" t="s">
        <v>322</v>
      </c>
      <c r="E63" s="104" t="s">
        <v>323</v>
      </c>
      <c r="F63" s="103">
        <v>0</v>
      </c>
      <c r="G63" s="56" t="s">
        <v>241</v>
      </c>
      <c r="H63" s="4" t="s">
        <v>318</v>
      </c>
    </row>
    <row r="64" spans="1:8" ht="33">
      <c r="A64" s="106" t="s">
        <v>18</v>
      </c>
      <c r="B64" s="32">
        <v>6</v>
      </c>
      <c r="C64" s="107" t="s">
        <v>181</v>
      </c>
      <c r="D64" s="57" t="s">
        <v>322</v>
      </c>
      <c r="E64" s="104" t="s">
        <v>323</v>
      </c>
      <c r="F64" s="92">
        <v>15432</v>
      </c>
      <c r="G64" s="35" t="s">
        <v>241</v>
      </c>
      <c r="H64" s="4" t="s">
        <v>318</v>
      </c>
    </row>
    <row r="65" spans="1:8" ht="33">
      <c r="A65" s="106" t="s">
        <v>18</v>
      </c>
      <c r="B65" s="32">
        <v>7</v>
      </c>
      <c r="C65" s="107" t="s">
        <v>182</v>
      </c>
      <c r="D65" s="57" t="s">
        <v>322</v>
      </c>
      <c r="E65" s="104" t="s">
        <v>323</v>
      </c>
      <c r="F65" s="92">
        <v>23670</v>
      </c>
      <c r="G65" s="35" t="s">
        <v>241</v>
      </c>
      <c r="H65" s="4" t="s">
        <v>318</v>
      </c>
    </row>
    <row r="66" spans="1:8" s="66" customFormat="1" ht="16.5">
      <c r="A66" s="63" t="s">
        <v>47</v>
      </c>
      <c r="B66" s="65">
        <f>COUNT(B59:B65)</f>
        <v>7</v>
      </c>
      <c r="C66" s="63"/>
      <c r="D66" s="63" t="s">
        <v>211</v>
      </c>
      <c r="E66" s="63"/>
      <c r="F66" s="62">
        <f>SUM(F59:F65)</f>
        <v>115116</v>
      </c>
      <c r="G66" s="63"/>
      <c r="H66" s="63"/>
    </row>
  </sheetData>
  <sheetProtection/>
  <autoFilter ref="A4:R4"/>
  <mergeCells count="9">
    <mergeCell ref="F9:F10"/>
    <mergeCell ref="A1:H1"/>
    <mergeCell ref="A2:F2"/>
    <mergeCell ref="A3:A4"/>
    <mergeCell ref="B3:B4"/>
    <mergeCell ref="C3:C4"/>
    <mergeCell ref="D3:E3"/>
    <mergeCell ref="G3:G4"/>
    <mergeCell ref="H3:H4"/>
  </mergeCells>
  <printOptions/>
  <pageMargins left="0.3937007874015748" right="0.3937007874015748" top="0.3937007874015748" bottom="0.3937007874015748" header="0.31496062992125984" footer="0.11811023622047245"/>
  <pageSetup fitToHeight="0" fitToWidth="1" horizontalDpi="600" verticalDpi="600" orientation="landscape" paperSize="9" scale="83" r:id="rId1"/>
  <headerFoot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8"/>
  <sheetViews>
    <sheetView zoomScale="91" zoomScaleNormal="91" zoomScalePageLayoutView="0" workbookViewId="0" topLeftCell="A1">
      <pane xSplit="3" ySplit="4" topLeftCell="D5" activePane="bottomRight" state="frozen"/>
      <selection pane="topLeft" activeCell="A1" sqref="A1"/>
      <selection pane="topRight" activeCell="D1" sqref="D1"/>
      <selection pane="bottomLeft" activeCell="A6" sqref="A6"/>
      <selection pane="bottomRight" activeCell="F48" sqref="F48"/>
    </sheetView>
  </sheetViews>
  <sheetFormatPr defaultColWidth="9.00390625" defaultRowHeight="16.5"/>
  <cols>
    <col min="1" max="1" width="11.625" style="6" customWidth="1"/>
    <col min="2" max="2" width="5.625" style="6" bestFit="1" customWidth="1"/>
    <col min="3" max="3" width="42.625" style="6" customWidth="1"/>
    <col min="4" max="4" width="23.375" style="6" customWidth="1"/>
    <col min="5" max="5" width="26.875" style="6" customWidth="1"/>
    <col min="6" max="6" width="15.625" style="5" customWidth="1"/>
    <col min="7" max="7" width="19.00390625" style="5" customWidth="1"/>
    <col min="8" max="8" width="21.00390625" style="5" customWidth="1"/>
    <col min="9" max="16384" width="9.00390625" style="5" customWidth="1"/>
  </cols>
  <sheetData>
    <row r="1" spans="1:8" ht="32.25">
      <c r="A1" s="163" t="s">
        <v>94</v>
      </c>
      <c r="B1" s="163"/>
      <c r="C1" s="164"/>
      <c r="D1" s="164"/>
      <c r="E1" s="164"/>
      <c r="F1" s="164"/>
      <c r="G1" s="164"/>
      <c r="H1" s="164"/>
    </row>
    <row r="2" spans="1:8" s="6" customFormat="1" ht="21">
      <c r="A2" s="165"/>
      <c r="B2" s="165"/>
      <c r="C2" s="166"/>
      <c r="D2" s="166"/>
      <c r="E2" s="166"/>
      <c r="F2" s="166"/>
      <c r="G2" s="20"/>
      <c r="H2" s="7" t="s">
        <v>5</v>
      </c>
    </row>
    <row r="3" spans="1:8" ht="29.25" customHeight="1">
      <c r="A3" s="167" t="s">
        <v>6</v>
      </c>
      <c r="B3" s="168" t="s">
        <v>4</v>
      </c>
      <c r="C3" s="167" t="s">
        <v>33</v>
      </c>
      <c r="D3" s="170" t="s">
        <v>34</v>
      </c>
      <c r="E3" s="171"/>
      <c r="F3" s="10" t="s">
        <v>80</v>
      </c>
      <c r="G3" s="172" t="s">
        <v>35</v>
      </c>
      <c r="H3" s="174" t="s">
        <v>36</v>
      </c>
    </row>
    <row r="4" spans="1:8" ht="30" customHeight="1">
      <c r="A4" s="167"/>
      <c r="B4" s="169"/>
      <c r="C4" s="167"/>
      <c r="D4" s="8" t="s">
        <v>9</v>
      </c>
      <c r="E4" s="8" t="s">
        <v>10</v>
      </c>
      <c r="F4" s="10" t="s">
        <v>99</v>
      </c>
      <c r="G4" s="173"/>
      <c r="H4" s="171"/>
    </row>
    <row r="5" spans="1:8" ht="33">
      <c r="A5" s="81" t="s">
        <v>324</v>
      </c>
      <c r="B5" s="81">
        <v>1</v>
      </c>
      <c r="C5" s="113" t="s">
        <v>325</v>
      </c>
      <c r="D5" s="114" t="s">
        <v>326</v>
      </c>
      <c r="E5" s="2" t="s">
        <v>327</v>
      </c>
      <c r="F5" s="115">
        <v>500</v>
      </c>
      <c r="G5" s="41" t="s">
        <v>328</v>
      </c>
      <c r="H5" s="116" t="s">
        <v>330</v>
      </c>
    </row>
    <row r="6" spans="1:8" ht="33">
      <c r="A6" s="40" t="s">
        <v>324</v>
      </c>
      <c r="B6" s="81">
        <v>2</v>
      </c>
      <c r="C6" s="46" t="s">
        <v>331</v>
      </c>
      <c r="D6" s="52" t="s">
        <v>326</v>
      </c>
      <c r="E6" s="2" t="s">
        <v>327</v>
      </c>
      <c r="F6" s="111">
        <v>17563</v>
      </c>
      <c r="G6" s="117" t="s">
        <v>328</v>
      </c>
      <c r="H6" s="4" t="s">
        <v>332</v>
      </c>
    </row>
    <row r="7" spans="1:8" ht="33">
      <c r="A7" s="40" t="s">
        <v>324</v>
      </c>
      <c r="B7" s="81">
        <v>3</v>
      </c>
      <c r="C7" s="43" t="s">
        <v>333</v>
      </c>
      <c r="D7" s="52" t="s">
        <v>326</v>
      </c>
      <c r="E7" s="118" t="s">
        <v>334</v>
      </c>
      <c r="F7" s="111">
        <f>4900-20</f>
        <v>4880</v>
      </c>
      <c r="G7" s="117" t="s">
        <v>328</v>
      </c>
      <c r="H7" s="4" t="s">
        <v>332</v>
      </c>
    </row>
    <row r="8" spans="1:8" ht="33">
      <c r="A8" s="40" t="s">
        <v>324</v>
      </c>
      <c r="B8" s="81">
        <v>4</v>
      </c>
      <c r="C8" s="43" t="s">
        <v>335</v>
      </c>
      <c r="D8" s="52" t="s">
        <v>326</v>
      </c>
      <c r="E8" s="119" t="s">
        <v>336</v>
      </c>
      <c r="F8" s="111">
        <f>4900-20</f>
        <v>4880</v>
      </c>
      <c r="G8" s="117" t="s">
        <v>328</v>
      </c>
      <c r="H8" s="112" t="s">
        <v>332</v>
      </c>
    </row>
    <row r="9" spans="1:8" ht="33">
      <c r="A9" s="40" t="s">
        <v>324</v>
      </c>
      <c r="B9" s="81">
        <v>5</v>
      </c>
      <c r="C9" s="46" t="s">
        <v>337</v>
      </c>
      <c r="D9" s="52" t="s">
        <v>326</v>
      </c>
      <c r="E9" s="2" t="s">
        <v>140</v>
      </c>
      <c r="F9" s="111">
        <v>16398</v>
      </c>
      <c r="G9" s="117" t="s">
        <v>328</v>
      </c>
      <c r="H9" s="112" t="s">
        <v>332</v>
      </c>
    </row>
    <row r="10" spans="1:8" ht="33">
      <c r="A10" s="40" t="s">
        <v>324</v>
      </c>
      <c r="B10" s="81">
        <v>6</v>
      </c>
      <c r="C10" s="43" t="s">
        <v>141</v>
      </c>
      <c r="D10" s="52" t="s">
        <v>326</v>
      </c>
      <c r="E10" s="119" t="s">
        <v>338</v>
      </c>
      <c r="F10" s="111">
        <v>5300</v>
      </c>
      <c r="G10" s="117" t="s">
        <v>328</v>
      </c>
      <c r="H10" s="112" t="s">
        <v>332</v>
      </c>
    </row>
    <row r="11" spans="1:8" ht="33">
      <c r="A11" s="40" t="s">
        <v>324</v>
      </c>
      <c r="B11" s="81">
        <v>7</v>
      </c>
      <c r="C11" s="46" t="s">
        <v>339</v>
      </c>
      <c r="D11" s="52" t="s">
        <v>326</v>
      </c>
      <c r="E11" s="118" t="s">
        <v>334</v>
      </c>
      <c r="F11" s="111">
        <v>5500</v>
      </c>
      <c r="G11" s="117" t="s">
        <v>328</v>
      </c>
      <c r="H11" s="112" t="s">
        <v>332</v>
      </c>
    </row>
    <row r="12" spans="1:8" ht="33">
      <c r="A12" s="81" t="s">
        <v>324</v>
      </c>
      <c r="B12" s="81">
        <v>8</v>
      </c>
      <c r="C12" s="46" t="s">
        <v>340</v>
      </c>
      <c r="D12" s="52" t="s">
        <v>326</v>
      </c>
      <c r="E12" s="118" t="s">
        <v>334</v>
      </c>
      <c r="F12" s="111">
        <v>23017</v>
      </c>
      <c r="G12" s="41" t="s">
        <v>328</v>
      </c>
      <c r="H12" s="2" t="s">
        <v>330</v>
      </c>
    </row>
    <row r="13" spans="1:8" ht="33">
      <c r="A13" s="81" t="s">
        <v>324</v>
      </c>
      <c r="B13" s="81">
        <v>9</v>
      </c>
      <c r="C13" s="46" t="s">
        <v>341</v>
      </c>
      <c r="D13" s="52" t="s">
        <v>326</v>
      </c>
      <c r="E13" s="118" t="s">
        <v>334</v>
      </c>
      <c r="F13" s="111">
        <v>202864</v>
      </c>
      <c r="G13" s="41" t="s">
        <v>328</v>
      </c>
      <c r="H13" s="2" t="s">
        <v>330</v>
      </c>
    </row>
    <row r="14" spans="1:8" ht="33">
      <c r="A14" s="40" t="s">
        <v>324</v>
      </c>
      <c r="B14" s="81">
        <v>10</v>
      </c>
      <c r="C14" s="43" t="s">
        <v>147</v>
      </c>
      <c r="D14" s="2" t="s">
        <v>2</v>
      </c>
      <c r="E14" s="119" t="s">
        <v>140</v>
      </c>
      <c r="F14" s="111">
        <v>12209</v>
      </c>
      <c r="G14" s="117" t="s">
        <v>328</v>
      </c>
      <c r="H14" s="112" t="s">
        <v>342</v>
      </c>
    </row>
    <row r="15" spans="1:8" ht="49.5">
      <c r="A15" s="81" t="s">
        <v>324</v>
      </c>
      <c r="B15" s="81">
        <v>11</v>
      </c>
      <c r="C15" s="43" t="s">
        <v>343</v>
      </c>
      <c r="D15" s="2" t="s">
        <v>326</v>
      </c>
      <c r="E15" s="119" t="s">
        <v>140</v>
      </c>
      <c r="F15" s="111">
        <f>104184-2746</f>
        <v>101438</v>
      </c>
      <c r="G15" s="41" t="s">
        <v>344</v>
      </c>
      <c r="H15" s="2" t="s">
        <v>345</v>
      </c>
    </row>
    <row r="16" spans="1:8" ht="33">
      <c r="A16" s="40" t="s">
        <v>324</v>
      </c>
      <c r="B16" s="81">
        <v>12</v>
      </c>
      <c r="C16" s="43" t="s">
        <v>148</v>
      </c>
      <c r="D16" s="3" t="s">
        <v>2</v>
      </c>
      <c r="E16" s="119" t="s">
        <v>140</v>
      </c>
      <c r="F16" s="111">
        <v>3800</v>
      </c>
      <c r="G16" s="117" t="s">
        <v>328</v>
      </c>
      <c r="H16" s="112" t="s">
        <v>342</v>
      </c>
    </row>
    <row r="17" spans="1:8" ht="33">
      <c r="A17" s="40" t="s">
        <v>214</v>
      </c>
      <c r="B17" s="81">
        <v>13</v>
      </c>
      <c r="C17" s="2" t="s">
        <v>149</v>
      </c>
      <c r="D17" s="52" t="s">
        <v>1</v>
      </c>
      <c r="E17" s="2" t="s">
        <v>48</v>
      </c>
      <c r="F17" s="111">
        <v>16856</v>
      </c>
      <c r="G17" s="117" t="s">
        <v>37</v>
      </c>
      <c r="H17" s="112" t="s">
        <v>166</v>
      </c>
    </row>
    <row r="18" spans="1:8" ht="33">
      <c r="A18" s="81" t="s">
        <v>214</v>
      </c>
      <c r="B18" s="81">
        <v>14</v>
      </c>
      <c r="C18" s="2" t="s">
        <v>346</v>
      </c>
      <c r="D18" s="52" t="s">
        <v>1</v>
      </c>
      <c r="E18" s="2" t="s">
        <v>48</v>
      </c>
      <c r="F18" s="111">
        <v>69699</v>
      </c>
      <c r="G18" s="41" t="s">
        <v>37</v>
      </c>
      <c r="H18" s="2" t="s">
        <v>329</v>
      </c>
    </row>
    <row r="19" spans="1:8" ht="33">
      <c r="A19" s="40" t="s">
        <v>214</v>
      </c>
      <c r="B19" s="81">
        <v>15</v>
      </c>
      <c r="C19" s="30" t="s">
        <v>150</v>
      </c>
      <c r="D19" s="52" t="s">
        <v>2</v>
      </c>
      <c r="E19" s="119" t="s">
        <v>151</v>
      </c>
      <c r="F19" s="111">
        <f>5406-494</f>
        <v>4912</v>
      </c>
      <c r="G19" s="117" t="s">
        <v>37</v>
      </c>
      <c r="H19" s="112" t="s">
        <v>166</v>
      </c>
    </row>
    <row r="20" spans="1:8" s="64" customFormat="1" ht="16.5">
      <c r="A20" s="71" t="s">
        <v>214</v>
      </c>
      <c r="B20" s="72">
        <f>COUNT(B5:B19)</f>
        <v>15</v>
      </c>
      <c r="C20" s="73"/>
      <c r="D20" s="74" t="s">
        <v>211</v>
      </c>
      <c r="E20" s="75"/>
      <c r="F20" s="76">
        <f>SUM(F5:F19)</f>
        <v>489816</v>
      </c>
      <c r="G20" s="77"/>
      <c r="H20" s="78"/>
    </row>
    <row r="21" spans="1:8" ht="33">
      <c r="A21" s="120" t="s">
        <v>347</v>
      </c>
      <c r="B21" s="42">
        <v>1</v>
      </c>
      <c r="C21" s="43" t="s">
        <v>348</v>
      </c>
      <c r="D21" s="48" t="s">
        <v>349</v>
      </c>
      <c r="E21" s="101" t="s">
        <v>350</v>
      </c>
      <c r="F21" s="28">
        <v>592895</v>
      </c>
      <c r="G21" s="121" t="s">
        <v>328</v>
      </c>
      <c r="H21" s="100" t="s">
        <v>351</v>
      </c>
    </row>
    <row r="22" spans="1:8" ht="49.5">
      <c r="A22" s="120" t="s">
        <v>347</v>
      </c>
      <c r="B22" s="42">
        <v>2</v>
      </c>
      <c r="C22" s="82" t="s">
        <v>352</v>
      </c>
      <c r="D22" s="48" t="s">
        <v>349</v>
      </c>
      <c r="E22" s="101" t="s">
        <v>350</v>
      </c>
      <c r="F22" s="28">
        <v>2548</v>
      </c>
      <c r="G22" s="121" t="s">
        <v>328</v>
      </c>
      <c r="H22" s="100" t="s">
        <v>330</v>
      </c>
    </row>
    <row r="23" spans="1:8" ht="33">
      <c r="A23" s="40" t="s">
        <v>347</v>
      </c>
      <c r="B23" s="42">
        <v>3</v>
      </c>
      <c r="C23" s="25" t="s">
        <v>353</v>
      </c>
      <c r="D23" s="48" t="s">
        <v>349</v>
      </c>
      <c r="E23" s="30" t="s">
        <v>350</v>
      </c>
      <c r="F23" s="28">
        <v>97267</v>
      </c>
      <c r="G23" s="122" t="s">
        <v>328</v>
      </c>
      <c r="H23" s="100" t="s">
        <v>330</v>
      </c>
    </row>
    <row r="24" spans="1:8" ht="33">
      <c r="A24" s="40" t="s">
        <v>347</v>
      </c>
      <c r="B24" s="42">
        <v>4</v>
      </c>
      <c r="C24" s="25" t="s">
        <v>354</v>
      </c>
      <c r="D24" s="48" t="s">
        <v>349</v>
      </c>
      <c r="E24" s="30" t="s">
        <v>350</v>
      </c>
      <c r="F24" s="28">
        <v>7410</v>
      </c>
      <c r="G24" s="122" t="s">
        <v>328</v>
      </c>
      <c r="H24" s="100" t="s">
        <v>330</v>
      </c>
    </row>
    <row r="25" spans="1:8" ht="33">
      <c r="A25" s="120" t="s">
        <v>347</v>
      </c>
      <c r="B25" s="42">
        <v>5</v>
      </c>
      <c r="C25" s="123" t="s">
        <v>361</v>
      </c>
      <c r="D25" s="48" t="s">
        <v>355</v>
      </c>
      <c r="E25" s="101" t="s">
        <v>356</v>
      </c>
      <c r="F25" s="28">
        <v>2100</v>
      </c>
      <c r="G25" s="121" t="s">
        <v>328</v>
      </c>
      <c r="H25" s="100" t="s">
        <v>330</v>
      </c>
    </row>
    <row r="26" spans="1:8" ht="33">
      <c r="A26" s="120" t="s">
        <v>190</v>
      </c>
      <c r="B26" s="42">
        <v>6</v>
      </c>
      <c r="C26" s="124" t="s">
        <v>357</v>
      </c>
      <c r="D26" s="48" t="s">
        <v>142</v>
      </c>
      <c r="E26" s="101" t="s">
        <v>358</v>
      </c>
      <c r="F26" s="28">
        <v>44570</v>
      </c>
      <c r="G26" s="121" t="s">
        <v>37</v>
      </c>
      <c r="H26" s="100" t="s">
        <v>146</v>
      </c>
    </row>
    <row r="27" spans="1:8" ht="33">
      <c r="A27" s="120" t="s">
        <v>190</v>
      </c>
      <c r="B27" s="42">
        <v>7</v>
      </c>
      <c r="C27" s="124" t="s">
        <v>359</v>
      </c>
      <c r="D27" s="48" t="s">
        <v>142</v>
      </c>
      <c r="E27" s="101" t="s">
        <v>360</v>
      </c>
      <c r="F27" s="28">
        <v>155588</v>
      </c>
      <c r="G27" s="121" t="s">
        <v>37</v>
      </c>
      <c r="H27" s="100" t="s">
        <v>146</v>
      </c>
    </row>
    <row r="28" spans="1:8" ht="33">
      <c r="A28" s="120" t="s">
        <v>190</v>
      </c>
      <c r="B28" s="42">
        <v>8</v>
      </c>
      <c r="C28" s="43" t="s">
        <v>46</v>
      </c>
      <c r="D28" s="48" t="s">
        <v>142</v>
      </c>
      <c r="E28" s="101" t="s">
        <v>143</v>
      </c>
      <c r="F28" s="28">
        <v>1800</v>
      </c>
      <c r="G28" s="121" t="s">
        <v>37</v>
      </c>
      <c r="H28" s="100" t="s">
        <v>146</v>
      </c>
    </row>
    <row r="29" spans="1:8" ht="33">
      <c r="A29" s="120" t="s">
        <v>190</v>
      </c>
      <c r="B29" s="42">
        <v>9</v>
      </c>
      <c r="C29" s="43" t="s">
        <v>45</v>
      </c>
      <c r="D29" s="48" t="s">
        <v>142</v>
      </c>
      <c r="E29" s="101" t="s">
        <v>25</v>
      </c>
      <c r="F29" s="28">
        <v>4930</v>
      </c>
      <c r="G29" s="121" t="s">
        <v>37</v>
      </c>
      <c r="H29" s="100" t="s">
        <v>146</v>
      </c>
    </row>
    <row r="30" spans="1:8" ht="33">
      <c r="A30" s="120" t="s">
        <v>190</v>
      </c>
      <c r="B30" s="42">
        <v>10</v>
      </c>
      <c r="C30" s="43" t="s">
        <v>152</v>
      </c>
      <c r="D30" s="52" t="s">
        <v>24</v>
      </c>
      <c r="E30" s="101" t="s">
        <v>153</v>
      </c>
      <c r="F30" s="28">
        <v>77028</v>
      </c>
      <c r="G30" s="121" t="s">
        <v>37</v>
      </c>
      <c r="H30" s="100" t="s">
        <v>166</v>
      </c>
    </row>
    <row r="31" spans="1:8" ht="33">
      <c r="A31" s="120" t="s">
        <v>190</v>
      </c>
      <c r="B31" s="42">
        <v>11</v>
      </c>
      <c r="C31" s="43" t="s">
        <v>154</v>
      </c>
      <c r="D31" s="52" t="s">
        <v>1</v>
      </c>
      <c r="E31" s="101" t="s">
        <v>155</v>
      </c>
      <c r="F31" s="28">
        <v>230928</v>
      </c>
      <c r="G31" s="121" t="s">
        <v>37</v>
      </c>
      <c r="H31" s="100" t="s">
        <v>166</v>
      </c>
    </row>
    <row r="32" spans="1:8" ht="33">
      <c r="A32" s="53" t="s">
        <v>190</v>
      </c>
      <c r="B32" s="42">
        <v>12</v>
      </c>
      <c r="C32" s="46" t="s">
        <v>156</v>
      </c>
      <c r="D32" s="52" t="s">
        <v>24</v>
      </c>
      <c r="E32" s="45" t="s">
        <v>157</v>
      </c>
      <c r="F32" s="28">
        <v>15040</v>
      </c>
      <c r="G32" s="68" t="s">
        <v>37</v>
      </c>
      <c r="H32" s="4" t="s">
        <v>166</v>
      </c>
    </row>
    <row r="33" spans="1:8" s="64" customFormat="1" ht="16.5">
      <c r="A33" s="71" t="s">
        <v>26</v>
      </c>
      <c r="B33" s="72">
        <f>COUNT(B21:B32)</f>
        <v>12</v>
      </c>
      <c r="C33" s="73"/>
      <c r="D33" s="74" t="s">
        <v>211</v>
      </c>
      <c r="E33" s="75"/>
      <c r="F33" s="76">
        <f>SUM(F21:F32)</f>
        <v>1232104</v>
      </c>
      <c r="G33" s="77"/>
      <c r="H33" s="78"/>
    </row>
    <row r="34" spans="1:8" ht="33">
      <c r="A34" s="40" t="s">
        <v>362</v>
      </c>
      <c r="B34" s="42">
        <v>1</v>
      </c>
      <c r="C34" s="43" t="s">
        <v>363</v>
      </c>
      <c r="D34" s="99" t="s">
        <v>364</v>
      </c>
      <c r="E34" s="101" t="s">
        <v>365</v>
      </c>
      <c r="F34" s="28">
        <v>500</v>
      </c>
      <c r="G34" s="121" t="s">
        <v>328</v>
      </c>
      <c r="H34" s="100" t="s">
        <v>332</v>
      </c>
    </row>
    <row r="35" spans="1:8" ht="33">
      <c r="A35" s="40" t="s">
        <v>362</v>
      </c>
      <c r="B35" s="42">
        <v>2</v>
      </c>
      <c r="C35" s="43" t="s">
        <v>366</v>
      </c>
      <c r="D35" s="99" t="s">
        <v>364</v>
      </c>
      <c r="E35" s="101" t="s">
        <v>367</v>
      </c>
      <c r="F35" s="28">
        <f>8592+317+16285+673</f>
        <v>25867</v>
      </c>
      <c r="G35" s="121" t="s">
        <v>328</v>
      </c>
      <c r="H35" s="100" t="s">
        <v>332</v>
      </c>
    </row>
    <row r="36" spans="1:8" ht="33">
      <c r="A36" s="40" t="s">
        <v>362</v>
      </c>
      <c r="B36" s="42">
        <v>3</v>
      </c>
      <c r="C36" s="43" t="s">
        <v>368</v>
      </c>
      <c r="D36" s="99" t="s">
        <v>364</v>
      </c>
      <c r="E36" s="101" t="s">
        <v>365</v>
      </c>
      <c r="F36" s="28">
        <f>26000+30250</f>
        <v>56250</v>
      </c>
      <c r="G36" s="121" t="s">
        <v>328</v>
      </c>
      <c r="H36" s="100" t="s">
        <v>330</v>
      </c>
    </row>
    <row r="37" spans="1:8" s="64" customFormat="1" ht="16.5">
      <c r="A37" s="71" t="s">
        <v>215</v>
      </c>
      <c r="B37" s="72">
        <f>COUNT(B34:B36)</f>
        <v>3</v>
      </c>
      <c r="C37" s="73"/>
      <c r="D37" s="63" t="s">
        <v>211</v>
      </c>
      <c r="E37" s="75"/>
      <c r="F37" s="76">
        <f>SUM(F34:F36)</f>
        <v>82617</v>
      </c>
      <c r="G37" s="77"/>
      <c r="H37" s="78"/>
    </row>
    <row r="38" spans="1:8" ht="33">
      <c r="A38" s="40" t="s">
        <v>158</v>
      </c>
      <c r="B38" s="42">
        <v>1</v>
      </c>
      <c r="C38" s="46" t="s">
        <v>159</v>
      </c>
      <c r="D38" s="2" t="s">
        <v>160</v>
      </c>
      <c r="E38" s="2" t="s">
        <v>50</v>
      </c>
      <c r="F38" s="28">
        <v>74000</v>
      </c>
      <c r="G38" s="68" t="s">
        <v>37</v>
      </c>
      <c r="H38" s="4" t="s">
        <v>166</v>
      </c>
    </row>
    <row r="39" spans="1:8" s="64" customFormat="1" ht="16.5">
      <c r="A39" s="71" t="s">
        <v>158</v>
      </c>
      <c r="B39" s="72">
        <f>COUNT(B38)</f>
        <v>1</v>
      </c>
      <c r="C39" s="79"/>
      <c r="D39" s="80" t="s">
        <v>211</v>
      </c>
      <c r="E39" s="80"/>
      <c r="F39" s="76">
        <f>SUM(F38)</f>
        <v>74000</v>
      </c>
      <c r="G39" s="77"/>
      <c r="H39" s="78"/>
    </row>
    <row r="40" spans="1:8" ht="33">
      <c r="A40" s="53" t="s">
        <v>49</v>
      </c>
      <c r="B40" s="49">
        <v>16</v>
      </c>
      <c r="C40" s="70" t="s">
        <v>144</v>
      </c>
      <c r="D40" s="50" t="s">
        <v>8</v>
      </c>
      <c r="E40" s="51" t="s">
        <v>23</v>
      </c>
      <c r="F40" s="28">
        <v>1479</v>
      </c>
      <c r="G40" s="68" t="s">
        <v>37</v>
      </c>
      <c r="H40" s="4" t="s">
        <v>146</v>
      </c>
    </row>
    <row r="41" spans="1:8" s="64" customFormat="1" ht="16.5">
      <c r="A41" s="71" t="s">
        <v>49</v>
      </c>
      <c r="B41" s="72">
        <f>COUNT(B40)</f>
        <v>1</v>
      </c>
      <c r="C41" s="79"/>
      <c r="D41" s="80" t="s">
        <v>211</v>
      </c>
      <c r="E41" s="80"/>
      <c r="F41" s="76">
        <f>SUM(F40)</f>
        <v>1479</v>
      </c>
      <c r="G41" s="77"/>
      <c r="H41" s="78"/>
    </row>
    <row r="42" spans="1:8" ht="33">
      <c r="A42" s="143" t="s">
        <v>27</v>
      </c>
      <c r="B42" s="143">
        <v>1</v>
      </c>
      <c r="C42" s="31" t="s">
        <v>490</v>
      </c>
      <c r="D42" s="142" t="s">
        <v>28</v>
      </c>
      <c r="E42" s="142" t="s">
        <v>29</v>
      </c>
      <c r="F42" s="28">
        <v>160000</v>
      </c>
      <c r="G42" s="121" t="s">
        <v>15</v>
      </c>
      <c r="H42" s="141" t="s">
        <v>491</v>
      </c>
    </row>
    <row r="43" spans="1:8" ht="33">
      <c r="A43" s="85" t="s">
        <v>27</v>
      </c>
      <c r="B43" s="42">
        <v>2</v>
      </c>
      <c r="C43" s="43" t="s">
        <v>163</v>
      </c>
      <c r="D43" s="144" t="s">
        <v>28</v>
      </c>
      <c r="E43" s="101" t="s">
        <v>29</v>
      </c>
      <c r="F43" s="28">
        <v>313543</v>
      </c>
      <c r="G43" s="121" t="s">
        <v>371</v>
      </c>
      <c r="H43" s="141" t="s">
        <v>492</v>
      </c>
    </row>
    <row r="44" spans="1:8" ht="33">
      <c r="A44" s="85" t="s">
        <v>27</v>
      </c>
      <c r="B44" s="143">
        <v>3</v>
      </c>
      <c r="C44" s="140" t="s">
        <v>164</v>
      </c>
      <c r="D44" s="57" t="s">
        <v>28</v>
      </c>
      <c r="E44" s="139" t="s">
        <v>29</v>
      </c>
      <c r="F44" s="28">
        <v>36000</v>
      </c>
      <c r="G44" s="121" t="s">
        <v>371</v>
      </c>
      <c r="H44" s="141" t="s">
        <v>492</v>
      </c>
    </row>
    <row r="45" spans="1:8" ht="33">
      <c r="A45" s="138" t="s">
        <v>27</v>
      </c>
      <c r="B45" s="42">
        <v>4</v>
      </c>
      <c r="C45" s="25" t="s">
        <v>165</v>
      </c>
      <c r="D45" s="137" t="s">
        <v>28</v>
      </c>
      <c r="E45" s="137" t="s">
        <v>29</v>
      </c>
      <c r="F45" s="28">
        <v>70000</v>
      </c>
      <c r="G45" s="121" t="s">
        <v>371</v>
      </c>
      <c r="H45" s="141" t="s">
        <v>492</v>
      </c>
    </row>
    <row r="46" spans="1:8" ht="82.5">
      <c r="A46" s="120" t="s">
        <v>27</v>
      </c>
      <c r="B46" s="143">
        <v>5</v>
      </c>
      <c r="C46" s="43" t="s">
        <v>161</v>
      </c>
      <c r="D46" s="145" t="s">
        <v>28</v>
      </c>
      <c r="E46" s="136" t="s">
        <v>162</v>
      </c>
      <c r="F46" s="28">
        <v>2260434</v>
      </c>
      <c r="G46" s="121" t="s">
        <v>15</v>
      </c>
      <c r="H46" s="141" t="s">
        <v>492</v>
      </c>
    </row>
    <row r="47" spans="1:8" ht="33">
      <c r="A47" s="120" t="s">
        <v>27</v>
      </c>
      <c r="B47" s="143">
        <v>6</v>
      </c>
      <c r="C47" s="25" t="s">
        <v>493</v>
      </c>
      <c r="D47" s="99" t="s">
        <v>28</v>
      </c>
      <c r="E47" s="135" t="s">
        <v>29</v>
      </c>
      <c r="F47" s="28">
        <v>1200</v>
      </c>
      <c r="G47" s="134" t="s">
        <v>15</v>
      </c>
      <c r="H47" s="25" t="s">
        <v>494</v>
      </c>
    </row>
    <row r="48" spans="1:8" s="64" customFormat="1" ht="16.5">
      <c r="A48" s="71" t="s">
        <v>145</v>
      </c>
      <c r="B48" s="72">
        <f>COUNT(B42:B47)</f>
        <v>6</v>
      </c>
      <c r="C48" s="79"/>
      <c r="D48" s="80" t="s">
        <v>211</v>
      </c>
      <c r="E48" s="80"/>
      <c r="F48" s="76">
        <f>SUM(F42:F47)</f>
        <v>2841177</v>
      </c>
      <c r="G48" s="77"/>
      <c r="H48" s="78"/>
    </row>
  </sheetData>
  <sheetProtection/>
  <autoFilter ref="A4:R46"/>
  <mergeCells count="8">
    <mergeCell ref="A1:H1"/>
    <mergeCell ref="A2:F2"/>
    <mergeCell ref="A3:A4"/>
    <mergeCell ref="B3:B4"/>
    <mergeCell ref="C3:C4"/>
    <mergeCell ref="D3:E3"/>
    <mergeCell ref="G3:G4"/>
    <mergeCell ref="H3:H4"/>
  </mergeCells>
  <printOptions/>
  <pageMargins left="0.3937007874015748" right="0.3937007874015748" top="0.3937007874015748" bottom="0.3937007874015748" header="0.31496062992125984" footer="0.11811023622047245"/>
  <pageSetup fitToHeight="0" fitToWidth="1" horizontalDpi="600" verticalDpi="600" orientation="landscape" paperSize="9" scale="83" r:id="rId1"/>
  <headerFoot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6"/>
  <sheetViews>
    <sheetView tabSelected="1" zoomScale="79" zoomScaleNormal="79" zoomScalePageLayoutView="0" workbookViewId="0" topLeftCell="A1">
      <pane xSplit="3" ySplit="4" topLeftCell="D5" activePane="bottomRight" state="frozen"/>
      <selection pane="topLeft" activeCell="A1" sqref="A1"/>
      <selection pane="topRight" activeCell="D1" sqref="D1"/>
      <selection pane="bottomLeft" activeCell="A6" sqref="A6"/>
      <selection pane="bottomRight" activeCell="E112" sqref="E112"/>
    </sheetView>
  </sheetViews>
  <sheetFormatPr defaultColWidth="9.00390625" defaultRowHeight="16.5"/>
  <cols>
    <col min="1" max="1" width="25.875" style="6" customWidth="1"/>
    <col min="2" max="2" width="5.625" style="6" bestFit="1" customWidth="1"/>
    <col min="3" max="3" width="58.25390625" style="6" bestFit="1" customWidth="1"/>
    <col min="4" max="4" width="23.375" style="6" customWidth="1"/>
    <col min="5" max="5" width="26.875" style="6" customWidth="1"/>
    <col min="6" max="6" width="15.625" style="5" customWidth="1"/>
    <col min="7" max="7" width="19.00390625" style="5" customWidth="1"/>
    <col min="8" max="8" width="21.00390625" style="5" customWidth="1"/>
    <col min="9" max="16384" width="9.00390625" style="5" customWidth="1"/>
  </cols>
  <sheetData>
    <row r="1" spans="1:8" ht="32.25">
      <c r="A1" s="163" t="s">
        <v>94</v>
      </c>
      <c r="B1" s="163"/>
      <c r="C1" s="164"/>
      <c r="D1" s="164"/>
      <c r="E1" s="164"/>
      <c r="F1" s="164"/>
      <c r="G1" s="164"/>
      <c r="H1" s="164"/>
    </row>
    <row r="2" spans="1:8" s="6" customFormat="1" ht="21">
      <c r="A2" s="165"/>
      <c r="B2" s="165"/>
      <c r="C2" s="166"/>
      <c r="D2" s="166"/>
      <c r="E2" s="166"/>
      <c r="F2" s="166"/>
      <c r="G2" s="20"/>
      <c r="H2" s="7" t="s">
        <v>5</v>
      </c>
    </row>
    <row r="3" spans="1:8" ht="29.25" customHeight="1">
      <c r="A3" s="167" t="s">
        <v>6</v>
      </c>
      <c r="B3" s="168" t="s">
        <v>4</v>
      </c>
      <c r="C3" s="167" t="s">
        <v>33</v>
      </c>
      <c r="D3" s="170" t="s">
        <v>34</v>
      </c>
      <c r="E3" s="171"/>
      <c r="F3" s="10" t="s">
        <v>80</v>
      </c>
      <c r="G3" s="172" t="s">
        <v>35</v>
      </c>
      <c r="H3" s="174" t="s">
        <v>36</v>
      </c>
    </row>
    <row r="4" spans="1:8" ht="30" customHeight="1">
      <c r="A4" s="167"/>
      <c r="B4" s="169"/>
      <c r="C4" s="167"/>
      <c r="D4" s="8" t="s">
        <v>9</v>
      </c>
      <c r="E4" s="8" t="s">
        <v>10</v>
      </c>
      <c r="F4" s="10" t="s">
        <v>99</v>
      </c>
      <c r="G4" s="173"/>
      <c r="H4" s="171"/>
    </row>
    <row r="5" spans="1:8" ht="33">
      <c r="A5" s="23" t="s">
        <v>95</v>
      </c>
      <c r="B5" s="24">
        <v>1</v>
      </c>
      <c r="C5" s="25" t="s">
        <v>369</v>
      </c>
      <c r="D5" s="26" t="s">
        <v>0</v>
      </c>
      <c r="E5" s="26" t="s">
        <v>30</v>
      </c>
      <c r="F5" s="28">
        <v>4000</v>
      </c>
      <c r="G5" s="41" t="s">
        <v>37</v>
      </c>
      <c r="H5" s="4" t="s">
        <v>101</v>
      </c>
    </row>
    <row r="6" spans="1:8" ht="33">
      <c r="A6" s="23" t="s">
        <v>95</v>
      </c>
      <c r="B6" s="24">
        <v>2</v>
      </c>
      <c r="C6" s="27" t="s">
        <v>98</v>
      </c>
      <c r="D6" s="2" t="s">
        <v>0</v>
      </c>
      <c r="E6" s="2" t="s">
        <v>31</v>
      </c>
      <c r="F6" s="29">
        <v>200</v>
      </c>
      <c r="G6" s="41" t="s">
        <v>37</v>
      </c>
      <c r="H6" s="4" t="s">
        <v>101</v>
      </c>
    </row>
    <row r="7" spans="1:8" ht="33">
      <c r="A7" s="23" t="s">
        <v>96</v>
      </c>
      <c r="B7" s="24">
        <v>3</v>
      </c>
      <c r="C7" s="27" t="s">
        <v>97</v>
      </c>
      <c r="D7" s="2" t="s">
        <v>0</v>
      </c>
      <c r="E7" s="2" t="s">
        <v>31</v>
      </c>
      <c r="F7" s="29">
        <v>3761157</v>
      </c>
      <c r="G7" s="41" t="s">
        <v>100</v>
      </c>
      <c r="H7" s="4" t="s">
        <v>101</v>
      </c>
    </row>
    <row r="8" spans="1:8" ht="82.5">
      <c r="A8" s="161" t="s">
        <v>95</v>
      </c>
      <c r="B8" s="158">
        <v>1</v>
      </c>
      <c r="C8" s="159" t="s">
        <v>102</v>
      </c>
      <c r="D8" s="159" t="s">
        <v>0</v>
      </c>
      <c r="E8" s="30" t="s">
        <v>103</v>
      </c>
      <c r="F8" s="29">
        <v>1993034</v>
      </c>
      <c r="G8" s="157" t="s">
        <v>100</v>
      </c>
      <c r="H8" s="162" t="s">
        <v>139</v>
      </c>
    </row>
    <row r="9" spans="1:8" ht="33">
      <c r="A9" s="23" t="s">
        <v>96</v>
      </c>
      <c r="B9" s="32">
        <v>2</v>
      </c>
      <c r="C9" s="30" t="s">
        <v>67</v>
      </c>
      <c r="D9" s="30" t="s">
        <v>0</v>
      </c>
      <c r="E9" s="30" t="s">
        <v>31</v>
      </c>
      <c r="F9" s="29">
        <v>1750000</v>
      </c>
      <c r="G9" s="39" t="s">
        <v>39</v>
      </c>
      <c r="H9" s="4" t="s">
        <v>139</v>
      </c>
    </row>
    <row r="10" spans="1:8" ht="33">
      <c r="A10" s="23" t="s">
        <v>96</v>
      </c>
      <c r="B10" s="33">
        <v>3</v>
      </c>
      <c r="C10" s="34" t="s">
        <v>65</v>
      </c>
      <c r="D10" s="30" t="s">
        <v>0</v>
      </c>
      <c r="E10" s="30" t="s">
        <v>31</v>
      </c>
      <c r="F10" s="29">
        <v>175000</v>
      </c>
      <c r="G10" s="23" t="s">
        <v>39</v>
      </c>
      <c r="H10" s="4" t="s">
        <v>139</v>
      </c>
    </row>
    <row r="11" spans="1:8" ht="33">
      <c r="A11" s="23" t="s">
        <v>96</v>
      </c>
      <c r="B11" s="35">
        <v>5</v>
      </c>
      <c r="C11" s="34" t="s">
        <v>53</v>
      </c>
      <c r="D11" s="30" t="s">
        <v>69</v>
      </c>
      <c r="E11" s="30" t="s">
        <v>32</v>
      </c>
      <c r="F11" s="29">
        <v>372000</v>
      </c>
      <c r="G11" s="23" t="s">
        <v>39</v>
      </c>
      <c r="H11" s="4" t="s">
        <v>139</v>
      </c>
    </row>
    <row r="12" spans="1:8" ht="33">
      <c r="A12" s="23" t="s">
        <v>96</v>
      </c>
      <c r="B12" s="35">
        <v>6</v>
      </c>
      <c r="C12" s="34" t="s">
        <v>70</v>
      </c>
      <c r="D12" s="26" t="s">
        <v>0</v>
      </c>
      <c r="E12" s="30" t="s">
        <v>71</v>
      </c>
      <c r="F12" s="29">
        <v>425000</v>
      </c>
      <c r="G12" s="23" t="s">
        <v>39</v>
      </c>
      <c r="H12" s="4" t="s">
        <v>139</v>
      </c>
    </row>
    <row r="13" spans="1:8" ht="33">
      <c r="A13" s="23" t="s">
        <v>96</v>
      </c>
      <c r="B13" s="32">
        <v>8</v>
      </c>
      <c r="C13" s="30" t="s">
        <v>73</v>
      </c>
      <c r="D13" s="30" t="s">
        <v>0</v>
      </c>
      <c r="E13" s="30" t="s">
        <v>104</v>
      </c>
      <c r="F13" s="29">
        <v>172743</v>
      </c>
      <c r="G13" s="39" t="s">
        <v>39</v>
      </c>
      <c r="H13" s="4" t="s">
        <v>139</v>
      </c>
    </row>
    <row r="14" spans="1:8" ht="33">
      <c r="A14" s="23" t="s">
        <v>96</v>
      </c>
      <c r="B14" s="32">
        <v>9</v>
      </c>
      <c r="C14" s="30" t="s">
        <v>79</v>
      </c>
      <c r="D14" s="30" t="s">
        <v>74</v>
      </c>
      <c r="E14" s="30" t="s">
        <v>75</v>
      </c>
      <c r="F14" s="160">
        <v>570710</v>
      </c>
      <c r="G14" s="39" t="s">
        <v>37</v>
      </c>
      <c r="H14" s="4" t="s">
        <v>139</v>
      </c>
    </row>
    <row r="15" spans="1:8" ht="33">
      <c r="A15" s="23" t="s">
        <v>96</v>
      </c>
      <c r="B15" s="36" t="s">
        <v>105</v>
      </c>
      <c r="C15" s="30" t="s">
        <v>52</v>
      </c>
      <c r="D15" s="30" t="s">
        <v>0</v>
      </c>
      <c r="E15" s="30" t="s">
        <v>32</v>
      </c>
      <c r="F15" s="160">
        <v>1448219</v>
      </c>
      <c r="G15" s="23" t="s">
        <v>15</v>
      </c>
      <c r="H15" s="4" t="s">
        <v>139</v>
      </c>
    </row>
    <row r="16" spans="1:8" ht="33">
      <c r="A16" s="23" t="s">
        <v>96</v>
      </c>
      <c r="B16" s="36" t="s">
        <v>106</v>
      </c>
      <c r="C16" s="25" t="s">
        <v>107</v>
      </c>
      <c r="D16" s="25" t="s">
        <v>0</v>
      </c>
      <c r="E16" s="30" t="s">
        <v>32</v>
      </c>
      <c r="F16" s="29">
        <v>388450</v>
      </c>
      <c r="G16" s="23" t="s">
        <v>37</v>
      </c>
      <c r="H16" s="4" t="s">
        <v>139</v>
      </c>
    </row>
    <row r="17" spans="1:8" ht="33">
      <c r="A17" s="23" t="s">
        <v>96</v>
      </c>
      <c r="B17" s="36" t="s">
        <v>108</v>
      </c>
      <c r="C17" s="25" t="s">
        <v>109</v>
      </c>
      <c r="D17" s="25" t="s">
        <v>0</v>
      </c>
      <c r="E17" s="30" t="s">
        <v>32</v>
      </c>
      <c r="F17" s="29">
        <v>406590</v>
      </c>
      <c r="G17" s="23" t="s">
        <v>37</v>
      </c>
      <c r="H17" s="4" t="s">
        <v>139</v>
      </c>
    </row>
    <row r="18" spans="1:8" ht="33">
      <c r="A18" s="23" t="s">
        <v>96</v>
      </c>
      <c r="B18" s="36" t="s">
        <v>110</v>
      </c>
      <c r="C18" s="25" t="s">
        <v>56</v>
      </c>
      <c r="D18" s="30" t="s">
        <v>0</v>
      </c>
      <c r="E18" s="30" t="s">
        <v>32</v>
      </c>
      <c r="F18" s="29">
        <v>102592</v>
      </c>
      <c r="G18" s="23" t="s">
        <v>37</v>
      </c>
      <c r="H18" s="4" t="s">
        <v>139</v>
      </c>
    </row>
    <row r="19" spans="1:8" ht="33">
      <c r="A19" s="23" t="s">
        <v>96</v>
      </c>
      <c r="B19" s="36" t="s">
        <v>111</v>
      </c>
      <c r="C19" s="25" t="s">
        <v>57</v>
      </c>
      <c r="D19" s="25" t="s">
        <v>0</v>
      </c>
      <c r="E19" s="30" t="s">
        <v>32</v>
      </c>
      <c r="F19" s="29">
        <v>63050</v>
      </c>
      <c r="G19" s="23" t="s">
        <v>37</v>
      </c>
      <c r="H19" s="4" t="s">
        <v>139</v>
      </c>
    </row>
    <row r="20" spans="1:8" ht="33">
      <c r="A20" s="23" t="s">
        <v>96</v>
      </c>
      <c r="B20" s="36" t="s">
        <v>112</v>
      </c>
      <c r="C20" s="25" t="s">
        <v>113</v>
      </c>
      <c r="D20" s="25" t="s">
        <v>0</v>
      </c>
      <c r="E20" s="30" t="s">
        <v>32</v>
      </c>
      <c r="F20" s="29">
        <v>176176</v>
      </c>
      <c r="G20" s="23" t="s">
        <v>37</v>
      </c>
      <c r="H20" s="4" t="s">
        <v>139</v>
      </c>
    </row>
    <row r="21" spans="1:8" ht="33">
      <c r="A21" s="23" t="s">
        <v>96</v>
      </c>
      <c r="B21" s="36" t="s">
        <v>114</v>
      </c>
      <c r="C21" s="25" t="s">
        <v>54</v>
      </c>
      <c r="D21" s="25" t="s">
        <v>0</v>
      </c>
      <c r="E21" s="30" t="s">
        <v>32</v>
      </c>
      <c r="F21" s="29">
        <v>3760</v>
      </c>
      <c r="G21" s="23" t="s">
        <v>37</v>
      </c>
      <c r="H21" s="4" t="s">
        <v>139</v>
      </c>
    </row>
    <row r="22" spans="1:8" ht="33">
      <c r="A22" s="23" t="s">
        <v>96</v>
      </c>
      <c r="B22" s="36" t="s">
        <v>115</v>
      </c>
      <c r="C22" s="25" t="s">
        <v>55</v>
      </c>
      <c r="D22" s="25" t="s">
        <v>0</v>
      </c>
      <c r="E22" s="30" t="s">
        <v>32</v>
      </c>
      <c r="F22" s="29">
        <v>522</v>
      </c>
      <c r="G22" s="23" t="s">
        <v>37</v>
      </c>
      <c r="H22" s="4" t="s">
        <v>139</v>
      </c>
    </row>
    <row r="23" spans="1:8" ht="33">
      <c r="A23" s="23" t="s">
        <v>96</v>
      </c>
      <c r="B23" s="36" t="s">
        <v>116</v>
      </c>
      <c r="C23" s="34" t="s">
        <v>72</v>
      </c>
      <c r="D23" s="26" t="s">
        <v>0</v>
      </c>
      <c r="E23" s="30" t="s">
        <v>71</v>
      </c>
      <c r="F23" s="29">
        <v>5000</v>
      </c>
      <c r="G23" s="23" t="s">
        <v>37</v>
      </c>
      <c r="H23" s="4" t="s">
        <v>139</v>
      </c>
    </row>
    <row r="24" spans="1:8" ht="33">
      <c r="A24" s="23" t="s">
        <v>96</v>
      </c>
      <c r="B24" s="36" t="s">
        <v>117</v>
      </c>
      <c r="C24" s="34" t="s">
        <v>118</v>
      </c>
      <c r="D24" s="30" t="s">
        <v>0</v>
      </c>
      <c r="E24" s="30" t="s">
        <v>119</v>
      </c>
      <c r="F24" s="29">
        <v>60500</v>
      </c>
      <c r="G24" s="23" t="s">
        <v>15</v>
      </c>
      <c r="H24" s="4" t="s">
        <v>139</v>
      </c>
    </row>
    <row r="25" spans="1:8" ht="33">
      <c r="A25" s="23" t="s">
        <v>96</v>
      </c>
      <c r="B25" s="36" t="s">
        <v>120</v>
      </c>
      <c r="C25" s="25" t="s">
        <v>76</v>
      </c>
      <c r="D25" s="25" t="s">
        <v>0</v>
      </c>
      <c r="E25" s="30" t="s">
        <v>60</v>
      </c>
      <c r="F25" s="29">
        <v>750</v>
      </c>
      <c r="G25" s="39" t="s">
        <v>15</v>
      </c>
      <c r="H25" s="4" t="s">
        <v>139</v>
      </c>
    </row>
    <row r="26" spans="1:8" ht="33">
      <c r="A26" s="23" t="s">
        <v>96</v>
      </c>
      <c r="B26" s="36" t="s">
        <v>121</v>
      </c>
      <c r="C26" s="25" t="s">
        <v>122</v>
      </c>
      <c r="D26" s="30" t="s">
        <v>0</v>
      </c>
      <c r="E26" s="30" t="s">
        <v>68</v>
      </c>
      <c r="F26" s="29">
        <v>3600</v>
      </c>
      <c r="G26" s="39" t="s">
        <v>15</v>
      </c>
      <c r="H26" s="4" t="s">
        <v>139</v>
      </c>
    </row>
    <row r="27" spans="1:8" ht="33">
      <c r="A27" s="23" t="s">
        <v>96</v>
      </c>
      <c r="B27" s="36" t="s">
        <v>123</v>
      </c>
      <c r="C27" s="25" t="s">
        <v>124</v>
      </c>
      <c r="D27" s="25" t="s">
        <v>0</v>
      </c>
      <c r="E27" s="30" t="s">
        <v>60</v>
      </c>
      <c r="F27" s="29">
        <v>3000</v>
      </c>
      <c r="G27" s="39" t="s">
        <v>15</v>
      </c>
      <c r="H27" s="4" t="s">
        <v>139</v>
      </c>
    </row>
    <row r="28" spans="1:8" ht="33">
      <c r="A28" s="23" t="s">
        <v>96</v>
      </c>
      <c r="B28" s="36" t="s">
        <v>125</v>
      </c>
      <c r="C28" s="25" t="s">
        <v>77</v>
      </c>
      <c r="D28" s="25" t="s">
        <v>0</v>
      </c>
      <c r="E28" s="30" t="s">
        <v>60</v>
      </c>
      <c r="F28" s="29">
        <v>3000</v>
      </c>
      <c r="G28" s="39" t="s">
        <v>15</v>
      </c>
      <c r="H28" s="4" t="s">
        <v>139</v>
      </c>
    </row>
    <row r="29" spans="1:8" ht="33">
      <c r="A29" s="23" t="s">
        <v>96</v>
      </c>
      <c r="B29" s="36" t="s">
        <v>126</v>
      </c>
      <c r="C29" s="25" t="s">
        <v>127</v>
      </c>
      <c r="D29" s="25" t="s">
        <v>69</v>
      </c>
      <c r="E29" s="30" t="s">
        <v>68</v>
      </c>
      <c r="F29" s="29">
        <v>244550</v>
      </c>
      <c r="G29" s="39" t="s">
        <v>15</v>
      </c>
      <c r="H29" s="4" t="s">
        <v>139</v>
      </c>
    </row>
    <row r="30" spans="1:8" ht="33">
      <c r="A30" s="23" t="s">
        <v>96</v>
      </c>
      <c r="B30" s="37" t="s">
        <v>128</v>
      </c>
      <c r="C30" s="25" t="s">
        <v>58</v>
      </c>
      <c r="D30" s="38" t="s">
        <v>0</v>
      </c>
      <c r="E30" s="38" t="s">
        <v>30</v>
      </c>
      <c r="F30" s="29">
        <v>7054146</v>
      </c>
      <c r="G30" s="39" t="s">
        <v>15</v>
      </c>
      <c r="H30" s="4" t="s">
        <v>139</v>
      </c>
    </row>
    <row r="31" spans="1:8" ht="33">
      <c r="A31" s="23" t="s">
        <v>96</v>
      </c>
      <c r="B31" s="37" t="s">
        <v>129</v>
      </c>
      <c r="C31" s="25" t="s">
        <v>59</v>
      </c>
      <c r="D31" s="38" t="s">
        <v>0</v>
      </c>
      <c r="E31" s="38" t="s">
        <v>30</v>
      </c>
      <c r="F31" s="29">
        <v>510000</v>
      </c>
      <c r="G31" s="39" t="s">
        <v>15</v>
      </c>
      <c r="H31" s="4" t="s">
        <v>139</v>
      </c>
    </row>
    <row r="32" spans="1:8" ht="33">
      <c r="A32" s="23" t="s">
        <v>96</v>
      </c>
      <c r="B32" s="37" t="s">
        <v>130</v>
      </c>
      <c r="C32" s="25" t="s">
        <v>66</v>
      </c>
      <c r="D32" s="38" t="s">
        <v>0</v>
      </c>
      <c r="E32" s="38" t="s">
        <v>131</v>
      </c>
      <c r="F32" s="29">
        <v>17886</v>
      </c>
      <c r="G32" s="23" t="s">
        <v>37</v>
      </c>
      <c r="H32" s="4" t="s">
        <v>139</v>
      </c>
    </row>
    <row r="33" spans="1:8" ht="33">
      <c r="A33" s="23" t="s">
        <v>96</v>
      </c>
      <c r="B33" s="37" t="s">
        <v>132</v>
      </c>
      <c r="C33" s="25" t="s">
        <v>62</v>
      </c>
      <c r="D33" s="30" t="s">
        <v>0</v>
      </c>
      <c r="E33" s="30" t="s">
        <v>30</v>
      </c>
      <c r="F33" s="29">
        <v>117794</v>
      </c>
      <c r="G33" s="39" t="s">
        <v>15</v>
      </c>
      <c r="H33" s="4" t="s">
        <v>139</v>
      </c>
    </row>
    <row r="34" spans="1:8" ht="33">
      <c r="A34" s="23" t="s">
        <v>96</v>
      </c>
      <c r="B34" s="37" t="s">
        <v>133</v>
      </c>
      <c r="C34" s="25" t="s">
        <v>64</v>
      </c>
      <c r="D34" s="38" t="s">
        <v>0</v>
      </c>
      <c r="E34" s="38" t="s">
        <v>30</v>
      </c>
      <c r="F34" s="29">
        <v>8887</v>
      </c>
      <c r="G34" s="39" t="s">
        <v>15</v>
      </c>
      <c r="H34" s="4" t="s">
        <v>139</v>
      </c>
    </row>
    <row r="35" spans="1:8" ht="33">
      <c r="A35" s="23" t="s">
        <v>96</v>
      </c>
      <c r="B35" s="37" t="s">
        <v>134</v>
      </c>
      <c r="C35" s="30" t="s">
        <v>135</v>
      </c>
      <c r="D35" s="30" t="s">
        <v>0</v>
      </c>
      <c r="E35" s="30" t="s">
        <v>30</v>
      </c>
      <c r="F35" s="29">
        <v>77154</v>
      </c>
      <c r="G35" s="39" t="s">
        <v>15</v>
      </c>
      <c r="H35" s="4" t="s">
        <v>139</v>
      </c>
    </row>
    <row r="36" spans="1:8" ht="33">
      <c r="A36" s="23" t="s">
        <v>96</v>
      </c>
      <c r="B36" s="37" t="s">
        <v>136</v>
      </c>
      <c r="C36" s="30" t="s">
        <v>61</v>
      </c>
      <c r="D36" s="30" t="s">
        <v>69</v>
      </c>
      <c r="E36" s="30" t="s">
        <v>30</v>
      </c>
      <c r="F36" s="29">
        <v>33503</v>
      </c>
      <c r="G36" s="39" t="s">
        <v>15</v>
      </c>
      <c r="H36" s="4" t="s">
        <v>139</v>
      </c>
    </row>
    <row r="37" spans="1:8" ht="33">
      <c r="A37" s="23" t="s">
        <v>96</v>
      </c>
      <c r="B37" s="37" t="s">
        <v>137</v>
      </c>
      <c r="C37" s="25" t="s">
        <v>138</v>
      </c>
      <c r="D37" s="30" t="s">
        <v>69</v>
      </c>
      <c r="E37" s="30" t="s">
        <v>63</v>
      </c>
      <c r="F37" s="29">
        <v>148187</v>
      </c>
      <c r="G37" s="23" t="s">
        <v>37</v>
      </c>
      <c r="H37" s="4" t="s">
        <v>139</v>
      </c>
    </row>
    <row r="38" spans="1:8" ht="33">
      <c r="A38" s="25" t="s">
        <v>95</v>
      </c>
      <c r="B38" s="37">
        <v>1</v>
      </c>
      <c r="C38" s="27" t="s">
        <v>78</v>
      </c>
      <c r="D38" s="30" t="s">
        <v>69</v>
      </c>
      <c r="E38" s="2" t="s">
        <v>370</v>
      </c>
      <c r="F38" s="29">
        <v>6000</v>
      </c>
      <c r="G38" s="41" t="s">
        <v>371</v>
      </c>
      <c r="H38" s="4" t="s">
        <v>372</v>
      </c>
    </row>
    <row r="39" spans="1:8" ht="33">
      <c r="A39" s="25" t="s">
        <v>95</v>
      </c>
      <c r="B39" s="37">
        <v>2</v>
      </c>
      <c r="C39" s="27" t="s">
        <v>373</v>
      </c>
      <c r="D39" s="30" t="s">
        <v>69</v>
      </c>
      <c r="E39" s="2" t="s">
        <v>370</v>
      </c>
      <c r="F39" s="29">
        <v>3000</v>
      </c>
      <c r="G39" s="41" t="s">
        <v>39</v>
      </c>
      <c r="H39" s="4" t="s">
        <v>372</v>
      </c>
    </row>
    <row r="40" spans="1:8" ht="33">
      <c r="A40" s="25" t="s">
        <v>95</v>
      </c>
      <c r="B40" s="37">
        <v>3</v>
      </c>
      <c r="C40" s="27" t="s">
        <v>374</v>
      </c>
      <c r="D40" s="30" t="s">
        <v>69</v>
      </c>
      <c r="E40" s="2" t="s">
        <v>375</v>
      </c>
      <c r="F40" s="29">
        <v>12200</v>
      </c>
      <c r="G40" s="41" t="s">
        <v>39</v>
      </c>
      <c r="H40" s="4" t="s">
        <v>372</v>
      </c>
    </row>
    <row r="41" spans="1:8" ht="33">
      <c r="A41" s="25" t="s">
        <v>95</v>
      </c>
      <c r="B41" s="37">
        <v>4</v>
      </c>
      <c r="C41" s="27" t="s">
        <v>376</v>
      </c>
      <c r="D41" s="30" t="s">
        <v>69</v>
      </c>
      <c r="E41" s="2" t="s">
        <v>32</v>
      </c>
      <c r="F41" s="29">
        <v>87765</v>
      </c>
      <c r="G41" s="41" t="s">
        <v>39</v>
      </c>
      <c r="H41" s="4" t="s">
        <v>372</v>
      </c>
    </row>
    <row r="42" spans="1:8" ht="33">
      <c r="A42" s="25" t="s">
        <v>95</v>
      </c>
      <c r="B42" s="37" t="s">
        <v>377</v>
      </c>
      <c r="C42" s="27" t="s">
        <v>378</v>
      </c>
      <c r="D42" s="30" t="s">
        <v>69</v>
      </c>
      <c r="E42" s="2" t="s">
        <v>379</v>
      </c>
      <c r="F42" s="29">
        <v>83424</v>
      </c>
      <c r="G42" s="41" t="s">
        <v>37</v>
      </c>
      <c r="H42" s="4" t="s">
        <v>372</v>
      </c>
    </row>
    <row r="43" spans="1:8" ht="33">
      <c r="A43" s="25" t="s">
        <v>95</v>
      </c>
      <c r="B43" s="37" t="s">
        <v>380</v>
      </c>
      <c r="C43" s="27" t="s">
        <v>381</v>
      </c>
      <c r="D43" s="30" t="s">
        <v>69</v>
      </c>
      <c r="E43" s="2" t="s">
        <v>104</v>
      </c>
      <c r="F43" s="29">
        <v>109743</v>
      </c>
      <c r="G43" s="125" t="s">
        <v>37</v>
      </c>
      <c r="H43" s="4" t="s">
        <v>372</v>
      </c>
    </row>
    <row r="44" spans="1:8" ht="33">
      <c r="A44" s="25" t="s">
        <v>95</v>
      </c>
      <c r="B44" s="37" t="s">
        <v>382</v>
      </c>
      <c r="C44" s="27" t="s">
        <v>383</v>
      </c>
      <c r="D44" s="30" t="s">
        <v>69</v>
      </c>
      <c r="E44" s="2" t="s">
        <v>104</v>
      </c>
      <c r="F44" s="29">
        <v>136118</v>
      </c>
      <c r="G44" s="125" t="s">
        <v>37</v>
      </c>
      <c r="H44" s="4" t="s">
        <v>372</v>
      </c>
    </row>
    <row r="45" spans="1:8" ht="82.5">
      <c r="A45" s="25" t="s">
        <v>95</v>
      </c>
      <c r="B45" s="37" t="s">
        <v>384</v>
      </c>
      <c r="C45" s="27" t="s">
        <v>385</v>
      </c>
      <c r="D45" s="30" t="s">
        <v>69</v>
      </c>
      <c r="E45" s="2" t="s">
        <v>386</v>
      </c>
      <c r="F45" s="29">
        <v>23340</v>
      </c>
      <c r="G45" s="125" t="s">
        <v>37</v>
      </c>
      <c r="H45" s="4" t="s">
        <v>372</v>
      </c>
    </row>
    <row r="46" spans="1:8" ht="33">
      <c r="A46" s="25" t="s">
        <v>95</v>
      </c>
      <c r="B46" s="37" t="s">
        <v>387</v>
      </c>
      <c r="C46" s="27" t="s">
        <v>388</v>
      </c>
      <c r="D46" s="30" t="s">
        <v>69</v>
      </c>
      <c r="E46" s="2" t="s">
        <v>104</v>
      </c>
      <c r="F46" s="29">
        <v>41101</v>
      </c>
      <c r="G46" s="125" t="s">
        <v>37</v>
      </c>
      <c r="H46" s="4" t="s">
        <v>372</v>
      </c>
    </row>
    <row r="47" spans="1:8" ht="33">
      <c r="A47" s="25" t="s">
        <v>95</v>
      </c>
      <c r="B47" s="37" t="s">
        <v>389</v>
      </c>
      <c r="C47" s="27" t="s">
        <v>390</v>
      </c>
      <c r="D47" s="30" t="s">
        <v>69</v>
      </c>
      <c r="E47" s="2" t="s">
        <v>104</v>
      </c>
      <c r="F47" s="29">
        <v>31008</v>
      </c>
      <c r="G47" s="125" t="s">
        <v>37</v>
      </c>
      <c r="H47" s="4" t="s">
        <v>372</v>
      </c>
    </row>
    <row r="48" spans="1:8" ht="33">
      <c r="A48" s="25" t="s">
        <v>95</v>
      </c>
      <c r="B48" s="37" t="s">
        <v>391</v>
      </c>
      <c r="C48" s="27" t="s">
        <v>392</v>
      </c>
      <c r="D48" s="30" t="s">
        <v>69</v>
      </c>
      <c r="E48" s="2" t="s">
        <v>104</v>
      </c>
      <c r="F48" s="29">
        <v>42081</v>
      </c>
      <c r="G48" s="125" t="s">
        <v>37</v>
      </c>
      <c r="H48" s="4" t="s">
        <v>372</v>
      </c>
    </row>
    <row r="49" spans="1:8" ht="33">
      <c r="A49" s="25" t="s">
        <v>95</v>
      </c>
      <c r="B49" s="37" t="s">
        <v>393</v>
      </c>
      <c r="C49" s="27" t="s">
        <v>394</v>
      </c>
      <c r="D49" s="30" t="s">
        <v>69</v>
      </c>
      <c r="E49" s="2" t="s">
        <v>104</v>
      </c>
      <c r="F49" s="29">
        <v>37340</v>
      </c>
      <c r="G49" s="125" t="s">
        <v>37</v>
      </c>
      <c r="H49" s="4" t="s">
        <v>372</v>
      </c>
    </row>
    <row r="50" spans="1:8" ht="33">
      <c r="A50" s="25" t="s">
        <v>95</v>
      </c>
      <c r="B50" s="37" t="s">
        <v>398</v>
      </c>
      <c r="C50" s="27" t="s">
        <v>399</v>
      </c>
      <c r="D50" s="30" t="s">
        <v>400</v>
      </c>
      <c r="E50" s="2" t="s">
        <v>401</v>
      </c>
      <c r="F50" s="29">
        <v>40000</v>
      </c>
      <c r="G50" s="125" t="s">
        <v>396</v>
      </c>
      <c r="H50" s="4" t="s">
        <v>397</v>
      </c>
    </row>
    <row r="51" spans="1:8" ht="33">
      <c r="A51" s="25" t="s">
        <v>95</v>
      </c>
      <c r="B51" s="37" t="s">
        <v>402</v>
      </c>
      <c r="C51" s="27" t="s">
        <v>403</v>
      </c>
      <c r="D51" s="30" t="s">
        <v>400</v>
      </c>
      <c r="E51" s="2" t="s">
        <v>401</v>
      </c>
      <c r="F51" s="29">
        <v>3500</v>
      </c>
      <c r="G51" s="125" t="s">
        <v>396</v>
      </c>
      <c r="H51" s="4" t="s">
        <v>397</v>
      </c>
    </row>
    <row r="52" spans="1:8" ht="33">
      <c r="A52" s="25" t="s">
        <v>95</v>
      </c>
      <c r="B52" s="37" t="s">
        <v>404</v>
      </c>
      <c r="C52" s="27" t="s">
        <v>405</v>
      </c>
      <c r="D52" s="30" t="s">
        <v>400</v>
      </c>
      <c r="E52" s="2" t="s">
        <v>406</v>
      </c>
      <c r="F52" s="29">
        <v>73000</v>
      </c>
      <c r="G52" s="125" t="s">
        <v>396</v>
      </c>
      <c r="H52" s="4" t="s">
        <v>397</v>
      </c>
    </row>
    <row r="53" spans="1:8" ht="33">
      <c r="A53" s="25" t="s">
        <v>95</v>
      </c>
      <c r="B53" s="37" t="s">
        <v>407</v>
      </c>
      <c r="C53" s="27" t="s">
        <v>408</v>
      </c>
      <c r="D53" s="30" t="s">
        <v>400</v>
      </c>
      <c r="E53" s="2" t="s">
        <v>406</v>
      </c>
      <c r="F53" s="29">
        <v>864926</v>
      </c>
      <c r="G53" s="125" t="s">
        <v>396</v>
      </c>
      <c r="H53" s="4" t="s">
        <v>397</v>
      </c>
    </row>
    <row r="54" spans="1:8" ht="33">
      <c r="A54" s="25" t="s">
        <v>95</v>
      </c>
      <c r="B54" s="37" t="s">
        <v>409</v>
      </c>
      <c r="C54" s="27" t="s">
        <v>410</v>
      </c>
      <c r="D54" s="30" t="s">
        <v>400</v>
      </c>
      <c r="E54" s="2" t="s">
        <v>401</v>
      </c>
      <c r="F54" s="29">
        <v>15000</v>
      </c>
      <c r="G54" s="125" t="s">
        <v>396</v>
      </c>
      <c r="H54" s="4" t="s">
        <v>397</v>
      </c>
    </row>
    <row r="55" spans="1:8" ht="33">
      <c r="A55" s="25" t="s">
        <v>95</v>
      </c>
      <c r="B55" s="37" t="s">
        <v>411</v>
      </c>
      <c r="C55" s="27" t="s">
        <v>412</v>
      </c>
      <c r="D55" s="30" t="s">
        <v>400</v>
      </c>
      <c r="E55" s="2" t="s">
        <v>32</v>
      </c>
      <c r="F55" s="29">
        <v>539679</v>
      </c>
      <c r="G55" s="125" t="s">
        <v>396</v>
      </c>
      <c r="H55" s="4" t="s">
        <v>397</v>
      </c>
    </row>
    <row r="56" spans="1:8" ht="33">
      <c r="A56" s="25" t="s">
        <v>95</v>
      </c>
      <c r="B56" s="37" t="s">
        <v>413</v>
      </c>
      <c r="C56" s="27" t="s">
        <v>414</v>
      </c>
      <c r="D56" s="30" t="s">
        <v>400</v>
      </c>
      <c r="E56" s="2" t="s">
        <v>415</v>
      </c>
      <c r="F56" s="29">
        <v>5800</v>
      </c>
      <c r="G56" s="125" t="s">
        <v>396</v>
      </c>
      <c r="H56" s="4" t="s">
        <v>397</v>
      </c>
    </row>
    <row r="57" spans="1:8" ht="33">
      <c r="A57" s="25" t="s">
        <v>95</v>
      </c>
      <c r="B57" s="37" t="s">
        <v>418</v>
      </c>
      <c r="C57" s="27" t="s">
        <v>419</v>
      </c>
      <c r="D57" s="30" t="s">
        <v>395</v>
      </c>
      <c r="E57" s="2" t="s">
        <v>32</v>
      </c>
      <c r="F57" s="29">
        <v>35000</v>
      </c>
      <c r="G57" s="125" t="s">
        <v>416</v>
      </c>
      <c r="H57" s="4" t="s">
        <v>417</v>
      </c>
    </row>
    <row r="58" spans="1:8" ht="33">
      <c r="A58" s="25" t="s">
        <v>95</v>
      </c>
      <c r="B58" s="37" t="s">
        <v>420</v>
      </c>
      <c r="C58" s="27" t="s">
        <v>421</v>
      </c>
      <c r="D58" s="30" t="s">
        <v>395</v>
      </c>
      <c r="E58" s="2" t="s">
        <v>32</v>
      </c>
      <c r="F58" s="29">
        <v>18000</v>
      </c>
      <c r="G58" s="125" t="s">
        <v>416</v>
      </c>
      <c r="H58" s="4" t="s">
        <v>417</v>
      </c>
    </row>
    <row r="59" spans="1:8" ht="33">
      <c r="A59" s="25" t="s">
        <v>95</v>
      </c>
      <c r="B59" s="37" t="s">
        <v>422</v>
      </c>
      <c r="C59" s="27" t="s">
        <v>423</v>
      </c>
      <c r="D59" s="30" t="s">
        <v>395</v>
      </c>
      <c r="E59" s="2" t="s">
        <v>32</v>
      </c>
      <c r="F59" s="29">
        <v>10000</v>
      </c>
      <c r="G59" s="125" t="s">
        <v>416</v>
      </c>
      <c r="H59" s="4" t="s">
        <v>417</v>
      </c>
    </row>
    <row r="60" spans="1:8" ht="33">
      <c r="A60" s="25" t="s">
        <v>95</v>
      </c>
      <c r="B60" s="37" t="s">
        <v>424</v>
      </c>
      <c r="C60" s="27" t="s">
        <v>425</v>
      </c>
      <c r="D60" s="30" t="s">
        <v>395</v>
      </c>
      <c r="E60" s="2" t="s">
        <v>32</v>
      </c>
      <c r="F60" s="29">
        <v>58170</v>
      </c>
      <c r="G60" s="125" t="s">
        <v>416</v>
      </c>
      <c r="H60" s="4" t="s">
        <v>417</v>
      </c>
    </row>
    <row r="61" spans="1:8" ht="33">
      <c r="A61" s="25" t="s">
        <v>95</v>
      </c>
      <c r="B61" s="37" t="s">
        <v>426</v>
      </c>
      <c r="C61" s="27" t="s">
        <v>427</v>
      </c>
      <c r="D61" s="30" t="s">
        <v>395</v>
      </c>
      <c r="E61" s="2" t="s">
        <v>32</v>
      </c>
      <c r="F61" s="29">
        <v>230845</v>
      </c>
      <c r="G61" s="125" t="s">
        <v>416</v>
      </c>
      <c r="H61" s="4" t="s">
        <v>417</v>
      </c>
    </row>
    <row r="62" spans="1:8" ht="33">
      <c r="A62" s="25" t="s">
        <v>95</v>
      </c>
      <c r="B62" s="37" t="s">
        <v>428</v>
      </c>
      <c r="C62" s="27" t="s">
        <v>429</v>
      </c>
      <c r="D62" s="30" t="s">
        <v>395</v>
      </c>
      <c r="E62" s="2" t="s">
        <v>32</v>
      </c>
      <c r="F62" s="29">
        <v>63000</v>
      </c>
      <c r="G62" s="125" t="s">
        <v>416</v>
      </c>
      <c r="H62" s="4" t="s">
        <v>417</v>
      </c>
    </row>
    <row r="63" spans="1:8" ht="33">
      <c r="A63" s="25" t="s">
        <v>95</v>
      </c>
      <c r="B63" s="37" t="s">
        <v>430</v>
      </c>
      <c r="C63" s="27" t="s">
        <v>431</v>
      </c>
      <c r="D63" s="30" t="s">
        <v>395</v>
      </c>
      <c r="E63" s="2" t="s">
        <v>32</v>
      </c>
      <c r="F63" s="29">
        <v>300</v>
      </c>
      <c r="G63" s="125" t="s">
        <v>416</v>
      </c>
      <c r="H63" s="4" t="s">
        <v>417</v>
      </c>
    </row>
    <row r="64" spans="1:8" ht="33">
      <c r="A64" s="25" t="s">
        <v>95</v>
      </c>
      <c r="B64" s="37" t="s">
        <v>432</v>
      </c>
      <c r="C64" s="27" t="s">
        <v>433</v>
      </c>
      <c r="D64" s="30" t="s">
        <v>395</v>
      </c>
      <c r="E64" s="2" t="s">
        <v>32</v>
      </c>
      <c r="F64" s="29">
        <v>96500</v>
      </c>
      <c r="G64" s="125" t="s">
        <v>416</v>
      </c>
      <c r="H64" s="4" t="s">
        <v>417</v>
      </c>
    </row>
    <row r="65" spans="1:8" ht="33">
      <c r="A65" s="25" t="s">
        <v>95</v>
      </c>
      <c r="B65" s="37" t="s">
        <v>434</v>
      </c>
      <c r="C65" s="27" t="s">
        <v>435</v>
      </c>
      <c r="D65" s="30" t="s">
        <v>395</v>
      </c>
      <c r="E65" s="2" t="s">
        <v>32</v>
      </c>
      <c r="F65" s="29">
        <v>3370</v>
      </c>
      <c r="G65" s="125" t="s">
        <v>416</v>
      </c>
      <c r="H65" s="4" t="s">
        <v>417</v>
      </c>
    </row>
    <row r="66" spans="1:8" ht="33">
      <c r="A66" s="25" t="s">
        <v>95</v>
      </c>
      <c r="B66" s="37" t="s">
        <v>436</v>
      </c>
      <c r="C66" s="27" t="s">
        <v>437</v>
      </c>
      <c r="D66" s="30" t="s">
        <v>395</v>
      </c>
      <c r="E66" s="2" t="s">
        <v>30</v>
      </c>
      <c r="F66" s="29">
        <v>33679</v>
      </c>
      <c r="G66" s="125" t="s">
        <v>416</v>
      </c>
      <c r="H66" s="4" t="s">
        <v>417</v>
      </c>
    </row>
    <row r="67" spans="1:8" ht="33">
      <c r="A67" s="25" t="s">
        <v>95</v>
      </c>
      <c r="B67" s="37" t="s">
        <v>438</v>
      </c>
      <c r="C67" s="27" t="s">
        <v>439</v>
      </c>
      <c r="D67" s="30" t="s">
        <v>395</v>
      </c>
      <c r="E67" s="2" t="s">
        <v>30</v>
      </c>
      <c r="F67" s="29">
        <v>80391</v>
      </c>
      <c r="G67" s="125" t="s">
        <v>416</v>
      </c>
      <c r="H67" s="4" t="s">
        <v>417</v>
      </c>
    </row>
    <row r="68" spans="1:8" ht="33">
      <c r="A68" s="25" t="s">
        <v>95</v>
      </c>
      <c r="B68" s="37" t="s">
        <v>440</v>
      </c>
      <c r="C68" s="27" t="s">
        <v>441</v>
      </c>
      <c r="D68" s="30" t="s">
        <v>395</v>
      </c>
      <c r="E68" s="2" t="s">
        <v>30</v>
      </c>
      <c r="F68" s="29">
        <v>6450</v>
      </c>
      <c r="G68" s="125" t="s">
        <v>416</v>
      </c>
      <c r="H68" s="4" t="s">
        <v>417</v>
      </c>
    </row>
    <row r="69" spans="1:8" ht="33">
      <c r="A69" s="25" t="s">
        <v>95</v>
      </c>
      <c r="B69" s="37" t="s">
        <v>442</v>
      </c>
      <c r="C69" s="27" t="s">
        <v>443</v>
      </c>
      <c r="D69" s="30" t="s">
        <v>395</v>
      </c>
      <c r="E69" s="2" t="s">
        <v>30</v>
      </c>
      <c r="F69" s="29">
        <v>8365</v>
      </c>
      <c r="G69" s="125" t="s">
        <v>416</v>
      </c>
      <c r="H69" s="4" t="s">
        <v>417</v>
      </c>
    </row>
    <row r="70" spans="1:8" ht="33">
      <c r="A70" s="25" t="s">
        <v>95</v>
      </c>
      <c r="B70" s="37" t="s">
        <v>444</v>
      </c>
      <c r="C70" s="27" t="s">
        <v>445</v>
      </c>
      <c r="D70" s="30" t="s">
        <v>395</v>
      </c>
      <c r="E70" s="2" t="s">
        <v>30</v>
      </c>
      <c r="F70" s="29">
        <v>30021</v>
      </c>
      <c r="G70" s="125" t="s">
        <v>416</v>
      </c>
      <c r="H70" s="4" t="s">
        <v>417</v>
      </c>
    </row>
    <row r="71" spans="1:8" ht="33">
      <c r="A71" s="25" t="s">
        <v>95</v>
      </c>
      <c r="B71" s="37" t="s">
        <v>446</v>
      </c>
      <c r="C71" s="27" t="s">
        <v>447</v>
      </c>
      <c r="D71" s="30" t="s">
        <v>395</v>
      </c>
      <c r="E71" s="2" t="s">
        <v>30</v>
      </c>
      <c r="F71" s="29">
        <v>299080</v>
      </c>
      <c r="G71" s="125" t="s">
        <v>416</v>
      </c>
      <c r="H71" s="4" t="s">
        <v>417</v>
      </c>
    </row>
    <row r="72" spans="1:8" ht="33">
      <c r="A72" s="25" t="s">
        <v>95</v>
      </c>
      <c r="B72" s="37" t="s">
        <v>448</v>
      </c>
      <c r="C72" s="27" t="s">
        <v>449</v>
      </c>
      <c r="D72" s="30" t="s">
        <v>395</v>
      </c>
      <c r="E72" s="2" t="s">
        <v>30</v>
      </c>
      <c r="F72" s="29">
        <v>67500</v>
      </c>
      <c r="G72" s="125" t="s">
        <v>416</v>
      </c>
      <c r="H72" s="4" t="s">
        <v>417</v>
      </c>
    </row>
    <row r="73" spans="1:8" ht="33">
      <c r="A73" s="25" t="s">
        <v>95</v>
      </c>
      <c r="B73" s="37" t="s">
        <v>450</v>
      </c>
      <c r="C73" s="27" t="s">
        <v>451</v>
      </c>
      <c r="D73" s="30" t="s">
        <v>395</v>
      </c>
      <c r="E73" s="2" t="s">
        <v>30</v>
      </c>
      <c r="F73" s="29">
        <v>8000</v>
      </c>
      <c r="G73" s="125" t="s">
        <v>416</v>
      </c>
      <c r="H73" s="4" t="s">
        <v>417</v>
      </c>
    </row>
    <row r="74" spans="1:8" ht="33">
      <c r="A74" s="25" t="s">
        <v>95</v>
      </c>
      <c r="B74" s="37" t="s">
        <v>452</v>
      </c>
      <c r="C74" s="27" t="s">
        <v>453</v>
      </c>
      <c r="D74" s="30" t="s">
        <v>395</v>
      </c>
      <c r="E74" s="2" t="s">
        <v>30</v>
      </c>
      <c r="F74" s="29">
        <v>74991</v>
      </c>
      <c r="G74" s="125" t="s">
        <v>416</v>
      </c>
      <c r="H74" s="4" t="s">
        <v>417</v>
      </c>
    </row>
    <row r="75" spans="1:8" ht="33">
      <c r="A75" s="25" t="s">
        <v>95</v>
      </c>
      <c r="B75" s="37" t="s">
        <v>454</v>
      </c>
      <c r="C75" s="27" t="s">
        <v>455</v>
      </c>
      <c r="D75" s="30" t="s">
        <v>395</v>
      </c>
      <c r="E75" s="2" t="s">
        <v>31</v>
      </c>
      <c r="F75" s="29">
        <v>1025</v>
      </c>
      <c r="G75" s="125" t="s">
        <v>416</v>
      </c>
      <c r="H75" s="4" t="s">
        <v>417</v>
      </c>
    </row>
    <row r="76" spans="1:8" ht="33">
      <c r="A76" s="25" t="s">
        <v>95</v>
      </c>
      <c r="B76" s="37">
        <v>10</v>
      </c>
      <c r="C76" s="27" t="s">
        <v>456</v>
      </c>
      <c r="D76" s="30" t="s">
        <v>395</v>
      </c>
      <c r="E76" s="2" t="s">
        <v>30</v>
      </c>
      <c r="F76" s="29">
        <v>68857</v>
      </c>
      <c r="G76" s="41" t="s">
        <v>457</v>
      </c>
      <c r="H76" s="4" t="s">
        <v>417</v>
      </c>
    </row>
    <row r="77" spans="1:8" ht="33">
      <c r="A77" s="25" t="s">
        <v>95</v>
      </c>
      <c r="B77" s="37">
        <v>11</v>
      </c>
      <c r="C77" s="27" t="s">
        <v>458</v>
      </c>
      <c r="D77" s="30" t="s">
        <v>395</v>
      </c>
      <c r="E77" s="2" t="s">
        <v>30</v>
      </c>
      <c r="F77" s="29">
        <v>88243</v>
      </c>
      <c r="G77" s="41" t="s">
        <v>459</v>
      </c>
      <c r="H77" s="4" t="s">
        <v>417</v>
      </c>
    </row>
    <row r="78" spans="1:8" ht="33">
      <c r="A78" s="25" t="s">
        <v>95</v>
      </c>
      <c r="B78" s="37">
        <v>12</v>
      </c>
      <c r="C78" s="27" t="s">
        <v>460</v>
      </c>
      <c r="D78" s="30" t="s">
        <v>395</v>
      </c>
      <c r="E78" s="2" t="s">
        <v>30</v>
      </c>
      <c r="F78" s="29">
        <v>17910</v>
      </c>
      <c r="G78" s="41" t="s">
        <v>459</v>
      </c>
      <c r="H78" s="4" t="s">
        <v>417</v>
      </c>
    </row>
    <row r="79" spans="1:8" ht="33">
      <c r="A79" s="25" t="s">
        <v>95</v>
      </c>
      <c r="B79" s="37">
        <v>13</v>
      </c>
      <c r="C79" s="27" t="s">
        <v>461</v>
      </c>
      <c r="D79" s="30" t="s">
        <v>395</v>
      </c>
      <c r="E79" s="2" t="s">
        <v>30</v>
      </c>
      <c r="F79" s="29">
        <v>824570</v>
      </c>
      <c r="G79" s="41" t="s">
        <v>459</v>
      </c>
      <c r="H79" s="4" t="s">
        <v>417</v>
      </c>
    </row>
    <row r="80" spans="1:8" ht="33">
      <c r="A80" s="25" t="s">
        <v>95</v>
      </c>
      <c r="B80" s="37">
        <v>14</v>
      </c>
      <c r="C80" s="27" t="s">
        <v>462</v>
      </c>
      <c r="D80" s="30" t="s">
        <v>395</v>
      </c>
      <c r="E80" s="2" t="s">
        <v>30</v>
      </c>
      <c r="F80" s="29">
        <v>16134</v>
      </c>
      <c r="G80" s="41" t="s">
        <v>459</v>
      </c>
      <c r="H80" s="4" t="s">
        <v>417</v>
      </c>
    </row>
    <row r="81" spans="1:8" ht="33">
      <c r="A81" s="25" t="s">
        <v>95</v>
      </c>
      <c r="B81" s="37">
        <v>15</v>
      </c>
      <c r="C81" s="27" t="s">
        <v>463</v>
      </c>
      <c r="D81" s="30" t="s">
        <v>395</v>
      </c>
      <c r="E81" s="2" t="s">
        <v>31</v>
      </c>
      <c r="F81" s="29">
        <v>24550</v>
      </c>
      <c r="G81" s="41" t="s">
        <v>459</v>
      </c>
      <c r="H81" s="4" t="s">
        <v>417</v>
      </c>
    </row>
    <row r="82" spans="1:8" ht="33">
      <c r="A82" s="25" t="s">
        <v>95</v>
      </c>
      <c r="B82" s="37">
        <v>16</v>
      </c>
      <c r="C82" s="27" t="s">
        <v>464</v>
      </c>
      <c r="D82" s="30" t="s">
        <v>395</v>
      </c>
      <c r="E82" s="2" t="s">
        <v>31</v>
      </c>
      <c r="F82" s="29">
        <v>628114</v>
      </c>
      <c r="G82" s="41" t="s">
        <v>459</v>
      </c>
      <c r="H82" s="4" t="s">
        <v>417</v>
      </c>
    </row>
    <row r="83" spans="1:8" ht="33">
      <c r="A83" s="25" t="s">
        <v>95</v>
      </c>
      <c r="B83" s="37">
        <v>17</v>
      </c>
      <c r="C83" s="27" t="s">
        <v>465</v>
      </c>
      <c r="D83" s="30" t="s">
        <v>395</v>
      </c>
      <c r="E83" s="2" t="s">
        <v>31</v>
      </c>
      <c r="F83" s="29">
        <v>1303575</v>
      </c>
      <c r="G83" s="41" t="s">
        <v>459</v>
      </c>
      <c r="H83" s="4" t="s">
        <v>417</v>
      </c>
    </row>
    <row r="84" spans="1:8" ht="33">
      <c r="A84" s="25" t="s">
        <v>95</v>
      </c>
      <c r="B84" s="126">
        <v>1</v>
      </c>
      <c r="C84" s="127" t="s">
        <v>466</v>
      </c>
      <c r="D84" s="30" t="s">
        <v>395</v>
      </c>
      <c r="E84" s="128" t="s">
        <v>467</v>
      </c>
      <c r="F84" s="129">
        <v>138649</v>
      </c>
      <c r="G84" s="41" t="s">
        <v>459</v>
      </c>
      <c r="H84" s="4" t="s">
        <v>468</v>
      </c>
    </row>
    <row r="85" spans="1:8" ht="33">
      <c r="A85" s="25" t="s">
        <v>95</v>
      </c>
      <c r="B85" s="126">
        <v>2</v>
      </c>
      <c r="C85" s="127" t="s">
        <v>469</v>
      </c>
      <c r="D85" s="30" t="s">
        <v>395</v>
      </c>
      <c r="E85" s="128" t="s">
        <v>470</v>
      </c>
      <c r="F85" s="129">
        <v>540520</v>
      </c>
      <c r="G85" s="41" t="s">
        <v>459</v>
      </c>
      <c r="H85" s="4" t="s">
        <v>468</v>
      </c>
    </row>
    <row r="86" spans="1:8" ht="33">
      <c r="A86" s="25" t="s">
        <v>95</v>
      </c>
      <c r="B86" s="126">
        <v>3</v>
      </c>
      <c r="C86" s="130" t="s">
        <v>471</v>
      </c>
      <c r="D86" s="30" t="s">
        <v>395</v>
      </c>
      <c r="E86" s="128" t="s">
        <v>472</v>
      </c>
      <c r="F86" s="129">
        <v>153500</v>
      </c>
      <c r="G86" s="41" t="s">
        <v>459</v>
      </c>
      <c r="H86" s="4" t="s">
        <v>468</v>
      </c>
    </row>
    <row r="87" spans="1:8" ht="33">
      <c r="A87" s="25" t="s">
        <v>95</v>
      </c>
      <c r="B87" s="126">
        <v>4</v>
      </c>
      <c r="C87" s="25" t="s">
        <v>473</v>
      </c>
      <c r="D87" s="30" t="s">
        <v>395</v>
      </c>
      <c r="E87" s="128" t="s">
        <v>472</v>
      </c>
      <c r="F87" s="129">
        <v>39950</v>
      </c>
      <c r="G87" s="41" t="s">
        <v>459</v>
      </c>
      <c r="H87" s="4" t="s">
        <v>468</v>
      </c>
    </row>
    <row r="88" spans="1:8" ht="33">
      <c r="A88" s="25" t="s">
        <v>95</v>
      </c>
      <c r="B88" s="126">
        <v>5</v>
      </c>
      <c r="C88" s="27" t="s">
        <v>474</v>
      </c>
      <c r="D88" s="30" t="s">
        <v>395</v>
      </c>
      <c r="E88" s="44" t="s">
        <v>475</v>
      </c>
      <c r="F88" s="129">
        <v>41299</v>
      </c>
      <c r="G88" s="131" t="s">
        <v>416</v>
      </c>
      <c r="H88" s="4" t="s">
        <v>468</v>
      </c>
    </row>
    <row r="89" spans="1:8" ht="33">
      <c r="A89" s="25" t="s">
        <v>95</v>
      </c>
      <c r="B89" s="126">
        <v>6</v>
      </c>
      <c r="C89" s="132" t="s">
        <v>476</v>
      </c>
      <c r="D89" s="30" t="s">
        <v>395</v>
      </c>
      <c r="E89" s="128" t="s">
        <v>477</v>
      </c>
      <c r="F89" s="129">
        <v>2000</v>
      </c>
      <c r="G89" s="131" t="s">
        <v>459</v>
      </c>
      <c r="H89" s="4" t="s">
        <v>468</v>
      </c>
    </row>
    <row r="90" spans="1:8" ht="33">
      <c r="A90" s="25" t="s">
        <v>95</v>
      </c>
      <c r="B90" s="126" t="s">
        <v>478</v>
      </c>
      <c r="C90" s="127" t="s">
        <v>479</v>
      </c>
      <c r="D90" s="30" t="s">
        <v>395</v>
      </c>
      <c r="E90" s="128" t="s">
        <v>472</v>
      </c>
      <c r="F90" s="129">
        <v>120000</v>
      </c>
      <c r="G90" s="131" t="s">
        <v>15</v>
      </c>
      <c r="H90" s="4" t="s">
        <v>468</v>
      </c>
    </row>
    <row r="91" spans="1:8" ht="33">
      <c r="A91" s="25" t="s">
        <v>95</v>
      </c>
      <c r="B91" s="126" t="s">
        <v>480</v>
      </c>
      <c r="C91" s="127" t="s">
        <v>481</v>
      </c>
      <c r="D91" s="30" t="s">
        <v>395</v>
      </c>
      <c r="E91" s="128" t="s">
        <v>472</v>
      </c>
      <c r="F91" s="129">
        <v>14000</v>
      </c>
      <c r="G91" s="131" t="s">
        <v>15</v>
      </c>
      <c r="H91" s="4" t="s">
        <v>468</v>
      </c>
    </row>
    <row r="92" spans="1:8" ht="33">
      <c r="A92" s="25" t="s">
        <v>95</v>
      </c>
      <c r="B92" s="126" t="s">
        <v>407</v>
      </c>
      <c r="C92" s="127" t="s">
        <v>482</v>
      </c>
      <c r="D92" s="30" t="s">
        <v>395</v>
      </c>
      <c r="E92" s="128" t="s">
        <v>472</v>
      </c>
      <c r="F92" s="129">
        <v>34294</v>
      </c>
      <c r="G92" s="131" t="s">
        <v>416</v>
      </c>
      <c r="H92" s="4" t="s">
        <v>468</v>
      </c>
    </row>
    <row r="93" spans="1:8" ht="33">
      <c r="A93" s="25" t="s">
        <v>95</v>
      </c>
      <c r="B93" s="126" t="s">
        <v>483</v>
      </c>
      <c r="C93" s="127" t="s">
        <v>484</v>
      </c>
      <c r="D93" s="30" t="s">
        <v>395</v>
      </c>
      <c r="E93" s="128" t="s">
        <v>477</v>
      </c>
      <c r="F93" s="129">
        <v>162027</v>
      </c>
      <c r="G93" s="39" t="s">
        <v>459</v>
      </c>
      <c r="H93" s="4" t="s">
        <v>468</v>
      </c>
    </row>
    <row r="94" spans="1:8" ht="33">
      <c r="A94" s="25" t="s">
        <v>95</v>
      </c>
      <c r="B94" s="126" t="s">
        <v>485</v>
      </c>
      <c r="C94" s="2" t="s">
        <v>486</v>
      </c>
      <c r="D94" s="30" t="s">
        <v>395</v>
      </c>
      <c r="E94" s="2" t="s">
        <v>475</v>
      </c>
      <c r="F94" s="129">
        <v>921513</v>
      </c>
      <c r="G94" s="23" t="s">
        <v>459</v>
      </c>
      <c r="H94" s="4" t="s">
        <v>468</v>
      </c>
    </row>
    <row r="95" spans="1:8" ht="33">
      <c r="A95" s="25" t="s">
        <v>95</v>
      </c>
      <c r="B95" s="126" t="s">
        <v>487</v>
      </c>
      <c r="C95" s="133" t="s">
        <v>488</v>
      </c>
      <c r="D95" s="30" t="s">
        <v>395</v>
      </c>
      <c r="E95" s="2" t="s">
        <v>475</v>
      </c>
      <c r="F95" s="129">
        <v>302094</v>
      </c>
      <c r="G95" s="131" t="s">
        <v>416</v>
      </c>
      <c r="H95" s="4" t="s">
        <v>468</v>
      </c>
    </row>
    <row r="96" spans="1:8" ht="16.5">
      <c r="A96" s="71" t="s">
        <v>489</v>
      </c>
      <c r="B96" s="72">
        <f>COUNT(B5:B95)</f>
        <v>28</v>
      </c>
      <c r="C96" s="79"/>
      <c r="D96" s="80" t="s">
        <v>211</v>
      </c>
      <c r="E96" s="80"/>
      <c r="F96" s="76">
        <f>SUM(F5:F95)</f>
        <v>28822671</v>
      </c>
      <c r="G96" s="77"/>
      <c r="H96" s="78"/>
    </row>
  </sheetData>
  <sheetProtection/>
  <autoFilter ref="A4:R39"/>
  <mergeCells count="8">
    <mergeCell ref="D3:E3"/>
    <mergeCell ref="G3:G4"/>
    <mergeCell ref="H3:H4"/>
    <mergeCell ref="A1:H1"/>
    <mergeCell ref="A2:F2"/>
    <mergeCell ref="A3:A4"/>
    <mergeCell ref="B3:B4"/>
    <mergeCell ref="C3:C4"/>
  </mergeCells>
  <hyperlinks>
    <hyperlink ref="C14" r:id="rId1" display="教育部國民及學前教育署補助國立高級中等學校及特殊教育學校營建工程經費作業要點"/>
    <hyperlink ref="C17" r:id="rId2" display="教育部國民及學前教育署推動公立高級中等學校辦理學習區完全免試入學經費補助要點"/>
    <hyperlink ref="C15" r:id="rId3" display="教育部國民及學前教育署補助高職優質化輔助方案經費要點"/>
    <hyperlink ref="C16" r:id="rId4" display="教育部國民及學前教育署高級中等學校適性學習社區教育資源均質化實施方案經費補助要點"/>
    <hyperlink ref="C18" r:id="rId5" display="教育部國民及學前教育署補助高級中等學校辦理就業導向課程專班作業要點"/>
    <hyperlink ref="C19" r:id="rId6" display="教育部國民及學前教育署補助高級中等學校專業群科專任教師赴公民營機構研習或研究作業要點"/>
    <hyperlink ref="C20" r:id="rId7" display="教育部獎勵補助私立高級中等學校經費實施要點"/>
    <hyperlink ref="C21" r:id="rId8" display="教育部國民及學前教育署推動高級中等學校及五專多元入學補助要點"/>
    <hyperlink ref="C22" r:id="rId9" display="教育部國民及學前教育署補助辦理高級中學教育活動處理原則"/>
    <hyperlink ref="C23" r:id="rId10" display="教育部國民及學前教育署獎助民間辦理高級中等以下教育階段特殊教育活動要點"/>
    <hyperlink ref="C24" r:id="rId11" display="教育部補助直轄市縣（市）政府所屬特殊教育學校及高級中等學校特教班經費作業原則"/>
    <hyperlink ref="C25" r:id="rId12" display="教育部國民及學前教育署補助民間團體辦理新住民子女語文學習活動作業要點"/>
    <hyperlink ref="C26" r:id="rId13" display="教育部國民及學前教育署補助高級中等以下學校原住民族社團要點"/>
    <hyperlink ref="C28" r:id="rId14" display="教育部國民及學前教育署補助新住民子女國際職場體驗活動作業要點"/>
    <hyperlink ref="C27" r:id="rId15" display="教育部國民及學前教育署補助高級中等學校辦理新住民子女國際培力產學專班實施要點"/>
    <hyperlink ref="C29" r:id="rId16" display="教育部國民及學前教育署補助辦理原住民族語及英語教學作業實施要點 "/>
    <hyperlink ref="C30" r:id="rId17" display="教育部國民及學前教育署補助公立國民中小學改善校舍耐震能力作業要點"/>
    <hyperlink ref="C31" r:id="rId18" display="教育部國民及學前教育署補助國民中小學充實設施設備作業要點"/>
    <hyperlink ref="C32" r:id="rId19" display="教育部國民及學前教育署補助推動本土語言及在地文化融入幼兒園教保活動課程作業原則"/>
    <hyperlink ref="C33" r:id="rId20" display="教育部國民及學前教育署補助直轄市縣（市）政府辦理國中教育會考試務工作實施要點"/>
    <hyperlink ref="C34" r:id="rId21" display="教育部國民及學前教育署補助辦理書法教育實施要點"/>
    <hyperlink ref="C35" r:id="rId22" display="教育部國民及學前教育署推動國民小學及國民中學本土教育補助要點"/>
    <hyperlink ref="C36" r:id="rId23" display="教育部國民及學前教育署補助直轄市縣(市)政府協助公立國民中小學引進外籍英語教師暨設立英語教學資源中心要點"/>
  </hyperlinks>
  <printOptions/>
  <pageMargins left="0.3937007874015748" right="0.3937007874015748" top="0.3937007874015748" bottom="0.3937007874015748" header="0.31496062992125984" footer="0.11811023622047245"/>
  <pageSetup fitToHeight="0" fitToWidth="1" horizontalDpi="600" verticalDpi="600" orientation="landscape" paperSize="9" scale="83" r:id="rId24"/>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view="pageBreakPreview" zoomScale="89" zoomScaleSheetLayoutView="89" zoomScalePageLayoutView="0" workbookViewId="0" topLeftCell="A1">
      <selection activeCell="F7" sqref="F7"/>
    </sheetView>
  </sheetViews>
  <sheetFormatPr defaultColWidth="9.00390625" defaultRowHeight="16.5"/>
  <cols>
    <col min="1" max="1" width="11.625" style="5" customWidth="1"/>
    <col min="2" max="2" width="5.625" style="5" bestFit="1" customWidth="1"/>
    <col min="3" max="3" width="35.625" style="5" customWidth="1"/>
    <col min="4" max="4" width="27.25390625" style="5" customWidth="1"/>
    <col min="5" max="5" width="12.50390625" style="5" customWidth="1"/>
    <col min="6" max="6" width="14.125" style="5" customWidth="1"/>
    <col min="7" max="7" width="19.00390625" style="5" customWidth="1"/>
    <col min="8" max="8" width="25.00390625" style="5" customWidth="1"/>
    <col min="9" max="16384" width="9.00390625" style="5" customWidth="1"/>
  </cols>
  <sheetData>
    <row r="1" spans="1:8" ht="27.75">
      <c r="A1" s="12"/>
      <c r="B1" s="12"/>
      <c r="C1" s="13"/>
      <c r="D1" s="14"/>
      <c r="G1" s="15"/>
      <c r="H1" s="16"/>
    </row>
    <row r="2" spans="1:8" ht="32.25">
      <c r="A2" s="163" t="s">
        <v>185</v>
      </c>
      <c r="B2" s="163"/>
      <c r="C2" s="164"/>
      <c r="D2" s="164"/>
      <c r="E2" s="164"/>
      <c r="F2" s="164"/>
      <c r="G2" s="164"/>
      <c r="H2" s="164"/>
    </row>
    <row r="3" spans="1:8" ht="21">
      <c r="A3" s="165"/>
      <c r="B3" s="165"/>
      <c r="C3" s="166"/>
      <c r="D3" s="166"/>
      <c r="E3" s="166"/>
      <c r="F3" s="179"/>
      <c r="H3" s="7" t="s">
        <v>5</v>
      </c>
    </row>
    <row r="4" spans="1:8" ht="30.75" customHeight="1">
      <c r="A4" s="180" t="s">
        <v>6</v>
      </c>
      <c r="B4" s="180" t="s">
        <v>4</v>
      </c>
      <c r="C4" s="180" t="s">
        <v>33</v>
      </c>
      <c r="D4" s="170" t="s">
        <v>34</v>
      </c>
      <c r="E4" s="181"/>
      <c r="F4" s="19" t="s">
        <v>80</v>
      </c>
      <c r="G4" s="182" t="s">
        <v>35</v>
      </c>
      <c r="H4" s="174" t="s">
        <v>36</v>
      </c>
    </row>
    <row r="5" spans="1:8" ht="44.25" customHeight="1">
      <c r="A5" s="180"/>
      <c r="B5" s="180"/>
      <c r="C5" s="180"/>
      <c r="D5" s="8" t="s">
        <v>9</v>
      </c>
      <c r="E5" s="8" t="s">
        <v>10</v>
      </c>
      <c r="F5" s="11" t="s">
        <v>186</v>
      </c>
      <c r="G5" s="183"/>
      <c r="H5" s="171"/>
    </row>
    <row r="6" spans="1:8" ht="39" customHeight="1">
      <c r="A6" s="17"/>
      <c r="B6" s="17"/>
      <c r="C6" s="17" t="s">
        <v>7</v>
      </c>
      <c r="D6" s="17"/>
      <c r="E6" s="17"/>
      <c r="F6" s="156">
        <f>SUM(F7:F17)</f>
        <v>6585939</v>
      </c>
      <c r="G6" s="9"/>
      <c r="H6" s="9"/>
    </row>
    <row r="7" spans="1:8" s="1" customFormat="1" ht="33">
      <c r="A7" s="3" t="s">
        <v>11</v>
      </c>
      <c r="B7" s="41">
        <v>1</v>
      </c>
      <c r="C7" s="3" t="s">
        <v>81</v>
      </c>
      <c r="D7" s="3" t="s">
        <v>82</v>
      </c>
      <c r="E7" s="18"/>
      <c r="F7" s="29">
        <v>1328700</v>
      </c>
      <c r="G7" s="67" t="s">
        <v>175</v>
      </c>
      <c r="H7" s="4" t="s">
        <v>170</v>
      </c>
    </row>
    <row r="8" spans="1:8" s="1" customFormat="1" ht="45.75" customHeight="1">
      <c r="A8" s="3" t="s">
        <v>47</v>
      </c>
      <c r="B8" s="41">
        <v>2</v>
      </c>
      <c r="C8" s="3" t="s">
        <v>83</v>
      </c>
      <c r="D8" s="3" t="s">
        <v>84</v>
      </c>
      <c r="E8" s="18"/>
      <c r="F8" s="29">
        <v>24626</v>
      </c>
      <c r="G8" s="67" t="s">
        <v>15</v>
      </c>
      <c r="H8" s="4" t="s">
        <v>174</v>
      </c>
    </row>
    <row r="9" spans="1:8" s="1" customFormat="1" ht="78" customHeight="1">
      <c r="A9" s="3" t="s">
        <v>47</v>
      </c>
      <c r="B9" s="41">
        <v>3</v>
      </c>
      <c r="C9" s="3" t="s">
        <v>85</v>
      </c>
      <c r="D9" s="3" t="s">
        <v>86</v>
      </c>
      <c r="E9" s="18"/>
      <c r="F9" s="29">
        <v>2384959</v>
      </c>
      <c r="G9" s="67" t="s">
        <v>15</v>
      </c>
      <c r="H9" s="4" t="s">
        <v>174</v>
      </c>
    </row>
    <row r="10" spans="1:8" s="1" customFormat="1" ht="33">
      <c r="A10" s="3" t="s">
        <v>22</v>
      </c>
      <c r="B10" s="41">
        <v>4</v>
      </c>
      <c r="C10" s="2" t="s">
        <v>44</v>
      </c>
      <c r="D10" s="2" t="s">
        <v>187</v>
      </c>
      <c r="E10" s="18"/>
      <c r="F10" s="29">
        <v>52352</v>
      </c>
      <c r="G10" s="67" t="s">
        <v>189</v>
      </c>
      <c r="H10" s="4" t="s">
        <v>188</v>
      </c>
    </row>
    <row r="11" spans="1:8" s="1" customFormat="1" ht="38.25" customHeight="1">
      <c r="A11" s="3" t="s">
        <v>22</v>
      </c>
      <c r="B11" s="41">
        <v>5</v>
      </c>
      <c r="C11" s="2" t="s">
        <v>43</v>
      </c>
      <c r="D11" s="2" t="s">
        <v>87</v>
      </c>
      <c r="E11" s="18"/>
      <c r="F11" s="29">
        <v>11550</v>
      </c>
      <c r="G11" s="67" t="s">
        <v>15</v>
      </c>
      <c r="H11" s="4" t="s">
        <v>188</v>
      </c>
    </row>
    <row r="12" spans="1:8" s="1" customFormat="1" ht="49.5">
      <c r="A12" s="2" t="s">
        <v>51</v>
      </c>
      <c r="B12" s="41">
        <v>6</v>
      </c>
      <c r="C12" s="2" t="s">
        <v>88</v>
      </c>
      <c r="D12" s="2" t="s">
        <v>89</v>
      </c>
      <c r="E12" s="18"/>
      <c r="F12" s="29">
        <v>205175</v>
      </c>
      <c r="G12" s="39" t="s">
        <v>15</v>
      </c>
      <c r="H12" s="4" t="s">
        <v>139</v>
      </c>
    </row>
    <row r="13" spans="1:8" s="1" customFormat="1" ht="49.5">
      <c r="A13" s="2" t="s">
        <v>51</v>
      </c>
      <c r="B13" s="41">
        <v>7</v>
      </c>
      <c r="C13" s="2" t="s">
        <v>90</v>
      </c>
      <c r="D13" s="2" t="s">
        <v>91</v>
      </c>
      <c r="E13" s="18"/>
      <c r="F13" s="29">
        <v>770000</v>
      </c>
      <c r="G13" s="39" t="s">
        <v>15</v>
      </c>
      <c r="H13" s="4" t="s">
        <v>139</v>
      </c>
    </row>
    <row r="14" spans="1:8" s="1" customFormat="1" ht="53.25" customHeight="1">
      <c r="A14" s="2" t="s">
        <v>51</v>
      </c>
      <c r="B14" s="41">
        <v>8</v>
      </c>
      <c r="C14" s="2" t="s">
        <v>92</v>
      </c>
      <c r="D14" s="2" t="s">
        <v>91</v>
      </c>
      <c r="E14" s="18"/>
      <c r="F14" s="29">
        <v>297500</v>
      </c>
      <c r="G14" s="39" t="s">
        <v>15</v>
      </c>
      <c r="H14" s="4" t="s">
        <v>139</v>
      </c>
    </row>
    <row r="15" spans="1:8" s="1" customFormat="1" ht="53.25" customHeight="1">
      <c r="A15" s="2" t="s">
        <v>51</v>
      </c>
      <c r="B15" s="41">
        <v>9</v>
      </c>
      <c r="C15" s="31" t="s">
        <v>191</v>
      </c>
      <c r="D15" s="25" t="s">
        <v>192</v>
      </c>
      <c r="E15" s="18"/>
      <c r="F15" s="29">
        <v>231000</v>
      </c>
      <c r="G15" s="39" t="s">
        <v>15</v>
      </c>
      <c r="H15" s="4" t="s">
        <v>139</v>
      </c>
    </row>
    <row r="16" spans="1:8" s="61" customFormat="1" ht="53.25" customHeight="1">
      <c r="A16" s="30" t="s">
        <v>495</v>
      </c>
      <c r="B16" s="146"/>
      <c r="C16" s="30" t="s">
        <v>193</v>
      </c>
      <c r="D16" s="30" t="s">
        <v>496</v>
      </c>
      <c r="E16" s="147"/>
      <c r="F16" s="28">
        <v>711748</v>
      </c>
      <c r="G16" s="39" t="s">
        <v>497</v>
      </c>
      <c r="H16" s="100" t="s">
        <v>498</v>
      </c>
    </row>
    <row r="17" spans="1:8" s="61" customFormat="1" ht="88.5" customHeight="1">
      <c r="A17" s="30" t="s">
        <v>495</v>
      </c>
      <c r="B17" s="23">
        <v>8</v>
      </c>
      <c r="C17" s="30" t="s">
        <v>499</v>
      </c>
      <c r="D17" s="30" t="s">
        <v>500</v>
      </c>
      <c r="E17" s="147"/>
      <c r="F17" s="28">
        <v>568329</v>
      </c>
      <c r="G17" s="23" t="s">
        <v>497</v>
      </c>
      <c r="H17" s="100" t="s">
        <v>501</v>
      </c>
    </row>
    <row r="18" spans="1:8" s="1" customFormat="1" ht="77.25" customHeight="1">
      <c r="A18" s="177" t="s">
        <v>93</v>
      </c>
      <c r="B18" s="177"/>
      <c r="C18" s="178"/>
      <c r="D18" s="178"/>
      <c r="E18" s="178"/>
      <c r="F18" s="178"/>
      <c r="G18" s="178"/>
      <c r="H18" s="178"/>
    </row>
    <row r="20" spans="7:8" ht="16.5">
      <c r="G20" s="16"/>
      <c r="H20" s="14"/>
    </row>
  </sheetData>
  <sheetProtection/>
  <mergeCells count="9">
    <mergeCell ref="A18:H18"/>
    <mergeCell ref="A2:H2"/>
    <mergeCell ref="A3:F3"/>
    <mergeCell ref="A4:A5"/>
    <mergeCell ref="B4:B5"/>
    <mergeCell ref="C4:C5"/>
    <mergeCell ref="D4:E4"/>
    <mergeCell ref="G4:G5"/>
    <mergeCell ref="H4:H5"/>
  </mergeCells>
  <printOptions/>
  <pageMargins left="0.7086614173228347" right="0.7086614173228347" top="0.3937007874015748" bottom="0.3937007874015748" header="0.31496062992125984" footer="0.31496062992125984"/>
  <pageSetup fitToHeight="0" fitToWidth="1" horizontalDpi="600" verticalDpi="600" orientation="landscape" paperSize="9" scale="86"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郭姿彣</cp:lastModifiedBy>
  <cp:lastPrinted>2018-02-09T04:41:17Z</cp:lastPrinted>
  <dcterms:created xsi:type="dcterms:W3CDTF">2013-04-01T10:13:58Z</dcterms:created>
  <dcterms:modified xsi:type="dcterms:W3CDTF">2019-03-13T02:09:09Z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